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60" windowWidth="20730" windowHeight="8985" tabRatio="908"/>
  </bookViews>
  <sheets>
    <sheet name="Přihlášky M2" sheetId="48" r:id="rId1"/>
    <sheet name="Prezence 1.7." sheetId="24" r:id="rId2"/>
    <sheet name="Nasazení do skupin" sheetId="4" r:id="rId3"/>
    <sheet name="sk A" sheetId="5" r:id="rId4"/>
    <sheet name="A - výsledky" sheetId="15" r:id="rId5"/>
    <sheet name="sk B" sheetId="7" r:id="rId6"/>
    <sheet name="B - výsledky" sheetId="16" r:id="rId7"/>
    <sheet name="sk C" sheetId="8" r:id="rId8"/>
    <sheet name="C - výsledky" sheetId="17" r:id="rId9"/>
    <sheet name="sk D" sheetId="9" r:id="rId10"/>
    <sheet name="D - výsledky" sheetId="18" r:id="rId11"/>
    <sheet name="Zápasy" sheetId="20" r:id="rId12"/>
    <sheet name="KO" sheetId="21" r:id="rId13"/>
    <sheet name="Zápisy" sheetId="25" r:id="rId14"/>
  </sheets>
  <externalReferences>
    <externalReference r:id="rId15"/>
  </externalReferences>
  <definedNames>
    <definedName name="_xlnm._FilterDatabase" localSheetId="11" hidden="1">Zápasy!$B$2:$G$35</definedName>
    <definedName name="contacted">[1]Pomucky!$C$2:$C$3</definedName>
    <definedName name="_xlnm.Print_Area" localSheetId="6">'B - výsledky'!$A$2:$U$26</definedName>
    <definedName name="_xlnm.Print_Area" localSheetId="8">'C - výsledky'!$A$2:$R$22</definedName>
    <definedName name="_xlnm.Print_Area" localSheetId="10">'D - výsledky'!$A$2:$R$22</definedName>
    <definedName name="_xlnm.Print_Area" localSheetId="3">'sk A'!$A$2:$R$22</definedName>
    <definedName name="_xlnm.Print_Area" localSheetId="5">'sk B'!$A$2:$U$26</definedName>
    <definedName name="_xlnm.Print_Area" localSheetId="7">'sk C'!$A$2:$U$26</definedName>
    <definedName name="_xlnm.Print_Area" localSheetId="9">'sk D'!$A$2:$U$26</definedName>
    <definedName name="_xlnm.Print_Area" localSheetId="13">Zápisy!$A$2:$S$38</definedName>
    <definedName name="Ucast">[1]Pomucky!$A$2:$A$3</definedName>
    <definedName name="volba" localSheetId="1">#REF!</definedName>
    <definedName name="volba" localSheetId="13">#REF!</definedName>
    <definedName name="volba">#REF!</definedName>
  </definedNames>
  <calcPr calcId="152511"/>
</workbook>
</file>

<file path=xl/calcChain.xml><?xml version="1.0" encoding="utf-8"?>
<calcChain xmlns="http://schemas.openxmlformats.org/spreadsheetml/2006/main">
  <c r="E18" i="21"/>
  <c r="E33"/>
  <c r="D35"/>
  <c r="D26"/>
  <c r="D31"/>
  <c r="D10"/>
  <c r="C30"/>
  <c r="C22"/>
  <c r="C14"/>
  <c r="C6"/>
  <c r="B8"/>
  <c r="B16"/>
  <c r="B24"/>
  <c r="B32"/>
  <c r="B28"/>
  <c r="B20"/>
  <c r="I7" i="15"/>
  <c r="I9"/>
  <c r="K7"/>
  <c r="K9"/>
  <c r="K13"/>
  <c r="K11"/>
  <c r="I13"/>
  <c r="I11"/>
  <c r="I19"/>
  <c r="K19"/>
  <c r="K21"/>
  <c r="I21"/>
  <c r="L15"/>
  <c r="N15"/>
  <c r="N17"/>
  <c r="L17"/>
  <c r="B4" i="21"/>
  <c r="B12"/>
  <c r="E29" i="17"/>
  <c r="C22" i="4"/>
  <c r="D22"/>
  <c r="E22"/>
  <c r="F22"/>
  <c r="G22"/>
  <c r="H22"/>
  <c r="I22"/>
  <c r="J22"/>
  <c r="K22"/>
  <c r="L22"/>
  <c r="M22"/>
  <c r="N22"/>
  <c r="O22"/>
  <c r="P22"/>
  <c r="Q22"/>
  <c r="R22"/>
  <c r="S22"/>
  <c r="B22"/>
  <c r="C13"/>
  <c r="D13"/>
  <c r="E13"/>
  <c r="F13"/>
  <c r="G13"/>
  <c r="H13"/>
  <c r="I13"/>
  <c r="J13"/>
  <c r="K13"/>
  <c r="L13"/>
  <c r="M13"/>
  <c r="N13"/>
  <c r="O13"/>
  <c r="P13"/>
  <c r="Q13"/>
  <c r="R13"/>
  <c r="S13"/>
  <c r="B13"/>
  <c r="C5" l="1"/>
  <c r="D5"/>
  <c r="E5"/>
  <c r="F5"/>
  <c r="G5"/>
  <c r="H5"/>
  <c r="I5"/>
  <c r="J5"/>
  <c r="K5"/>
  <c r="L5"/>
  <c r="M5"/>
  <c r="N5"/>
  <c r="O5"/>
  <c r="P5"/>
  <c r="Q5"/>
  <c r="R5"/>
  <c r="S5"/>
  <c r="C6"/>
  <c r="D6"/>
  <c r="E6"/>
  <c r="F6"/>
  <c r="G6"/>
  <c r="H6"/>
  <c r="I6"/>
  <c r="J6"/>
  <c r="K6"/>
  <c r="L6"/>
  <c r="M6"/>
  <c r="N6"/>
  <c r="O6"/>
  <c r="P6"/>
  <c r="Q6"/>
  <c r="R6"/>
  <c r="S6"/>
  <c r="C7"/>
  <c r="D7"/>
  <c r="E7"/>
  <c r="F7"/>
  <c r="G7"/>
  <c r="H7"/>
  <c r="I7"/>
  <c r="J7"/>
  <c r="K7"/>
  <c r="L7"/>
  <c r="M7"/>
  <c r="N7"/>
  <c r="O7"/>
  <c r="P7"/>
  <c r="Q7"/>
  <c r="R7"/>
  <c r="S7"/>
  <c r="C8"/>
  <c r="D8"/>
  <c r="E8"/>
  <c r="F8"/>
  <c r="G8"/>
  <c r="H8"/>
  <c r="I8"/>
  <c r="J8"/>
  <c r="K8"/>
  <c r="L8"/>
  <c r="M8"/>
  <c r="N8"/>
  <c r="O8"/>
  <c r="P8"/>
  <c r="Q8"/>
  <c r="R8"/>
  <c r="S8"/>
  <c r="C9"/>
  <c r="D9"/>
  <c r="E9"/>
  <c r="F9"/>
  <c r="G9"/>
  <c r="H9"/>
  <c r="I9"/>
  <c r="J9"/>
  <c r="K9"/>
  <c r="L9"/>
  <c r="M9"/>
  <c r="N9"/>
  <c r="O9"/>
  <c r="P9"/>
  <c r="Q9"/>
  <c r="R9"/>
  <c r="S9"/>
  <c r="C10"/>
  <c r="D10"/>
  <c r="E10"/>
  <c r="F10"/>
  <c r="G10"/>
  <c r="H10"/>
  <c r="I10"/>
  <c r="J10"/>
  <c r="K10"/>
  <c r="L10"/>
  <c r="M10"/>
  <c r="N10"/>
  <c r="O10"/>
  <c r="P10"/>
  <c r="Q10"/>
  <c r="R10"/>
  <c r="S10"/>
  <c r="C11"/>
  <c r="D11"/>
  <c r="E11"/>
  <c r="F11"/>
  <c r="G11"/>
  <c r="H11"/>
  <c r="I11"/>
  <c r="J11"/>
  <c r="K11"/>
  <c r="L11"/>
  <c r="M11"/>
  <c r="N11"/>
  <c r="O11"/>
  <c r="P11"/>
  <c r="Q11"/>
  <c r="R11"/>
  <c r="S11"/>
  <c r="C12"/>
  <c r="D12"/>
  <c r="E12"/>
  <c r="F12"/>
  <c r="G12"/>
  <c r="H12"/>
  <c r="I12"/>
  <c r="J12"/>
  <c r="K12"/>
  <c r="L12"/>
  <c r="M12"/>
  <c r="N12"/>
  <c r="O12"/>
  <c r="P12"/>
  <c r="Q12"/>
  <c r="R12"/>
  <c r="S12"/>
  <c r="C14"/>
  <c r="D14"/>
  <c r="E14"/>
  <c r="F14"/>
  <c r="G14"/>
  <c r="H14"/>
  <c r="I14"/>
  <c r="J14"/>
  <c r="K14"/>
  <c r="L14"/>
  <c r="M14"/>
  <c r="N14"/>
  <c r="O14"/>
  <c r="P14"/>
  <c r="Q14"/>
  <c r="R14"/>
  <c r="S14"/>
  <c r="C15"/>
  <c r="D15"/>
  <c r="E15"/>
  <c r="F15"/>
  <c r="G15"/>
  <c r="H15"/>
  <c r="I15"/>
  <c r="J15"/>
  <c r="K15"/>
  <c r="L15"/>
  <c r="M15"/>
  <c r="N15"/>
  <c r="O15"/>
  <c r="P15"/>
  <c r="Q15"/>
  <c r="R15"/>
  <c r="S15"/>
  <c r="C16"/>
  <c r="D16"/>
  <c r="E16"/>
  <c r="F16"/>
  <c r="G16"/>
  <c r="H16"/>
  <c r="I16"/>
  <c r="J16"/>
  <c r="K16"/>
  <c r="L16"/>
  <c r="M16"/>
  <c r="N16"/>
  <c r="O16"/>
  <c r="P16"/>
  <c r="Q16"/>
  <c r="R16"/>
  <c r="S16"/>
  <c r="C17"/>
  <c r="D17"/>
  <c r="E17"/>
  <c r="F17"/>
  <c r="G17"/>
  <c r="H17"/>
  <c r="I17"/>
  <c r="J17"/>
  <c r="K17"/>
  <c r="L17"/>
  <c r="M17"/>
  <c r="N17"/>
  <c r="O17"/>
  <c r="P17"/>
  <c r="Q17"/>
  <c r="R17"/>
  <c r="S17"/>
  <c r="C18"/>
  <c r="D18"/>
  <c r="E18"/>
  <c r="F18"/>
  <c r="G18"/>
  <c r="H18"/>
  <c r="I18"/>
  <c r="J18"/>
  <c r="K18"/>
  <c r="L18"/>
  <c r="M18"/>
  <c r="N18"/>
  <c r="O18"/>
  <c r="P18"/>
  <c r="Q18"/>
  <c r="R18"/>
  <c r="S18"/>
  <c r="C19"/>
  <c r="D19"/>
  <c r="E19"/>
  <c r="F19"/>
  <c r="G19"/>
  <c r="H19"/>
  <c r="I19"/>
  <c r="J19"/>
  <c r="K19"/>
  <c r="L19"/>
  <c r="M19"/>
  <c r="N19"/>
  <c r="O19"/>
  <c r="P19"/>
  <c r="Q19"/>
  <c r="R19"/>
  <c r="S19"/>
  <c r="C20"/>
  <c r="D20"/>
  <c r="E20"/>
  <c r="F20"/>
  <c r="G20"/>
  <c r="H20"/>
  <c r="I20"/>
  <c r="J20"/>
  <c r="K20"/>
  <c r="L20"/>
  <c r="M20"/>
  <c r="N20"/>
  <c r="O20"/>
  <c r="P20"/>
  <c r="Q20"/>
  <c r="R20"/>
  <c r="S20"/>
  <c r="C21"/>
  <c r="D21"/>
  <c r="E21"/>
  <c r="F21"/>
  <c r="G21"/>
  <c r="H21"/>
  <c r="I21"/>
  <c r="J21"/>
  <c r="K21"/>
  <c r="L21"/>
  <c r="M21"/>
  <c r="N21"/>
  <c r="O21"/>
  <c r="P21"/>
  <c r="Q21"/>
  <c r="R21"/>
  <c r="S21"/>
  <c r="B14"/>
  <c r="B9"/>
  <c r="B8"/>
  <c r="B21"/>
  <c r="B17"/>
  <c r="B12"/>
  <c r="B11"/>
  <c r="B16"/>
  <c r="B20"/>
  <c r="B7"/>
  <c r="B6"/>
  <c r="B19"/>
  <c r="B15"/>
  <c r="B10"/>
  <c r="B18"/>
  <c r="B5"/>
  <c r="B19" i="17" l="1"/>
  <c r="B33" s="1"/>
  <c r="E30" i="20" s="1"/>
  <c r="B15" i="17"/>
  <c r="B29" s="1"/>
  <c r="E18" i="20" s="1"/>
  <c r="B11" i="17"/>
  <c r="E35" s="1"/>
  <c r="G34" i="20" s="1"/>
  <c r="B7" i="17"/>
  <c r="B35" s="1"/>
  <c r="E34" i="20" s="1"/>
  <c r="B19" i="8"/>
  <c r="B15"/>
  <c r="B11"/>
  <c r="B7"/>
  <c r="N17" i="17"/>
  <c r="I21" s="1"/>
  <c r="L17"/>
  <c r="K21" s="1"/>
  <c r="N15"/>
  <c r="I19" s="1"/>
  <c r="L15"/>
  <c r="K19" s="1"/>
  <c r="N13"/>
  <c r="F21" s="1"/>
  <c r="L13"/>
  <c r="H21" s="1"/>
  <c r="K13"/>
  <c r="F17" s="1"/>
  <c r="I13"/>
  <c r="H17" s="1"/>
  <c r="N11"/>
  <c r="F19" s="1"/>
  <c r="L11"/>
  <c r="H19" s="1"/>
  <c r="K11"/>
  <c r="F15" s="1"/>
  <c r="I11"/>
  <c r="H15" s="1"/>
  <c r="N9"/>
  <c r="C21" s="1"/>
  <c r="L9"/>
  <c r="E21" s="1"/>
  <c r="K9"/>
  <c r="C17" s="1"/>
  <c r="I9"/>
  <c r="E17" s="1"/>
  <c r="H9"/>
  <c r="C13" s="1"/>
  <c r="F9"/>
  <c r="E13" s="1"/>
  <c r="N7"/>
  <c r="C19" s="1"/>
  <c r="L7"/>
  <c r="E19" s="1"/>
  <c r="K7"/>
  <c r="C15" s="1"/>
  <c r="I7"/>
  <c r="H7"/>
  <c r="C11" s="1"/>
  <c r="F7"/>
  <c r="E11" s="1"/>
  <c r="C4"/>
  <c r="A2"/>
  <c r="C4" i="8"/>
  <c r="A2"/>
  <c r="O7" i="17" l="1"/>
  <c r="Q21"/>
  <c r="O19"/>
  <c r="Q19"/>
  <c r="E15"/>
  <c r="Q15" s="1"/>
  <c r="Q13"/>
  <c r="O17"/>
  <c r="O13"/>
  <c r="Q11"/>
  <c r="O15"/>
  <c r="O11"/>
  <c r="O9"/>
  <c r="E31"/>
  <c r="G24" i="20" s="1"/>
  <c r="E27" i="17"/>
  <c r="G12" i="20" s="1"/>
  <c r="Q17" i="17"/>
  <c r="O21"/>
  <c r="Q7"/>
  <c r="Q9"/>
  <c r="B25"/>
  <c r="E6" i="20" s="1"/>
  <c r="E25" i="17"/>
  <c r="G6" i="20" s="1"/>
  <c r="G18"/>
  <c r="E33" i="17"/>
  <c r="G30" i="20" s="1"/>
  <c r="B27" i="17"/>
  <c r="E12" i="20" s="1"/>
  <c r="B31" i="17"/>
  <c r="E24" i="20" s="1"/>
  <c r="B19" i="15"/>
  <c r="E31" s="1"/>
  <c r="G22" i="20" s="1"/>
  <c r="B15" i="15"/>
  <c r="E27" s="1"/>
  <c r="G10" i="20" s="1"/>
  <c r="B11" i="15"/>
  <c r="E35" s="1"/>
  <c r="G32" i="20" s="1"/>
  <c r="C4" i="15"/>
  <c r="A2"/>
  <c r="N13"/>
  <c r="F21" s="1"/>
  <c r="L13"/>
  <c r="H21" s="1"/>
  <c r="F17"/>
  <c r="H17"/>
  <c r="N11"/>
  <c r="F19" s="1"/>
  <c r="L11"/>
  <c r="H19" s="1"/>
  <c r="F15"/>
  <c r="H15"/>
  <c r="N9"/>
  <c r="C21" s="1"/>
  <c r="L9"/>
  <c r="E21" s="1"/>
  <c r="C17"/>
  <c r="E17"/>
  <c r="H9"/>
  <c r="C13" s="1"/>
  <c r="F9"/>
  <c r="E13" s="1"/>
  <c r="N7"/>
  <c r="C19" s="1"/>
  <c r="L7"/>
  <c r="E19" s="1"/>
  <c r="C15"/>
  <c r="H7"/>
  <c r="C11" s="1"/>
  <c r="F7"/>
  <c r="E11" s="1"/>
  <c r="Q21" l="1"/>
  <c r="Q19"/>
  <c r="O17"/>
  <c r="Q11"/>
  <c r="Q13"/>
  <c r="O15"/>
  <c r="O7"/>
  <c r="O13"/>
  <c r="O19"/>
  <c r="E15"/>
  <c r="Q15" s="1"/>
  <c r="B33"/>
  <c r="E28" i="20" s="1"/>
  <c r="O9" i="15"/>
  <c r="O11"/>
  <c r="B29"/>
  <c r="E16" i="20" s="1"/>
  <c r="Q17" i="15"/>
  <c r="O21"/>
  <c r="E25"/>
  <c r="G4" i="20" s="1"/>
  <c r="E33" i="15"/>
  <c r="G28" i="20" s="1"/>
  <c r="Q9" i="15"/>
  <c r="B27"/>
  <c r="E10" i="20" s="1"/>
  <c r="B31" i="15"/>
  <c r="E22" i="20" s="1"/>
  <c r="Q7" i="15"/>
  <c r="B7" l="1"/>
  <c r="B35" l="1"/>
  <c r="E32" i="20" s="1"/>
  <c r="E29" i="15"/>
  <c r="G16" i="20" s="1"/>
  <c r="B25" i="15"/>
  <c r="E4" i="20" s="1"/>
  <c r="C14" i="48"/>
  <c r="B23" i="18" l="1"/>
  <c r="B19"/>
  <c r="B15"/>
  <c r="B11"/>
  <c r="B7"/>
  <c r="B23" i="9"/>
  <c r="B19"/>
  <c r="B15"/>
  <c r="B11"/>
  <c r="B7"/>
  <c r="C4"/>
  <c r="A2"/>
  <c r="N25" i="18"/>
  <c r="O21" s="1"/>
  <c r="L25"/>
  <c r="Q21" s="1"/>
  <c r="K25"/>
  <c r="O17" s="1"/>
  <c r="I25"/>
  <c r="Q17" s="1"/>
  <c r="E25"/>
  <c r="C25"/>
  <c r="Q9" s="1"/>
  <c r="N23"/>
  <c r="O19" s="1"/>
  <c r="L23"/>
  <c r="Q19" s="1"/>
  <c r="K23"/>
  <c r="O15" s="1"/>
  <c r="I23"/>
  <c r="Q15" s="1"/>
  <c r="E23"/>
  <c r="O7" s="1"/>
  <c r="C23"/>
  <c r="Q7" s="1"/>
  <c r="H21"/>
  <c r="L13" s="1"/>
  <c r="F21"/>
  <c r="N13" s="1"/>
  <c r="E21"/>
  <c r="L9" s="1"/>
  <c r="C21"/>
  <c r="N9" s="1"/>
  <c r="H19"/>
  <c r="L11" s="1"/>
  <c r="F19"/>
  <c r="E19"/>
  <c r="L7" s="1"/>
  <c r="C19"/>
  <c r="N7" s="1"/>
  <c r="N17"/>
  <c r="I21" s="1"/>
  <c r="L17"/>
  <c r="K21" s="1"/>
  <c r="N15"/>
  <c r="I19" s="1"/>
  <c r="L15"/>
  <c r="K19" s="1"/>
  <c r="Q13"/>
  <c r="F25" s="1"/>
  <c r="O13"/>
  <c r="H25" s="1"/>
  <c r="K13"/>
  <c r="F17" s="1"/>
  <c r="I13"/>
  <c r="H17" s="1"/>
  <c r="Q11"/>
  <c r="F23" s="1"/>
  <c r="O11"/>
  <c r="H23" s="1"/>
  <c r="K11"/>
  <c r="F15" s="1"/>
  <c r="I11"/>
  <c r="H15" s="1"/>
  <c r="O9"/>
  <c r="K9"/>
  <c r="C17" s="1"/>
  <c r="I9"/>
  <c r="E17" s="1"/>
  <c r="H9"/>
  <c r="C13" s="1"/>
  <c r="F9"/>
  <c r="K7"/>
  <c r="C15" s="1"/>
  <c r="I7"/>
  <c r="E15" s="1"/>
  <c r="H7"/>
  <c r="F7"/>
  <c r="E11" s="1"/>
  <c r="C4"/>
  <c r="A2"/>
  <c r="T19" l="1"/>
  <c r="R23"/>
  <c r="T15"/>
  <c r="R15"/>
  <c r="R13"/>
  <c r="R17"/>
  <c r="T23"/>
  <c r="T25"/>
  <c r="R9"/>
  <c r="E13"/>
  <c r="T13" s="1"/>
  <c r="R25"/>
  <c r="R19"/>
  <c r="T17"/>
  <c r="T7"/>
  <c r="R21"/>
  <c r="R7"/>
  <c r="C11"/>
  <c r="R11" s="1"/>
  <c r="N11"/>
  <c r="T11" s="1"/>
  <c r="T21"/>
  <c r="T9"/>
  <c r="G45" i="20" l="1"/>
  <c r="E45"/>
  <c r="G44"/>
  <c r="E44"/>
  <c r="G43"/>
  <c r="E43"/>
  <c r="G42"/>
  <c r="E42"/>
  <c r="G41"/>
  <c r="E41"/>
  <c r="G40"/>
  <c r="E40"/>
  <c r="G39"/>
  <c r="E39"/>
  <c r="G38"/>
  <c r="E38"/>
  <c r="E31" i="18" l="1"/>
  <c r="G9" i="20" s="1"/>
  <c r="E41" i="18"/>
  <c r="G25" i="20" s="1"/>
  <c r="B45" i="18"/>
  <c r="E31" i="20" s="1"/>
  <c r="B37" i="18"/>
  <c r="E19" i="20" s="1"/>
  <c r="E43" i="18"/>
  <c r="G27" i="20" s="1"/>
  <c r="E39" i="18"/>
  <c r="G21" i="20" s="1"/>
  <c r="B31" i="18"/>
  <c r="E9" i="20" s="1"/>
  <c r="E35" i="18"/>
  <c r="G15" i="20" s="1"/>
  <c r="B47" i="18"/>
  <c r="E35" i="20" s="1"/>
  <c r="B41" i="18"/>
  <c r="E25" i="20" s="1"/>
  <c r="E29" i="18"/>
  <c r="G7" i="20" s="1"/>
  <c r="B35" i="18"/>
  <c r="E15" i="20" s="1"/>
  <c r="B29" i="18" l="1"/>
  <c r="E7" i="20" s="1"/>
  <c r="B39" i="18"/>
  <c r="E21" i="20" s="1"/>
  <c r="E33" i="18"/>
  <c r="G13" i="20" s="1"/>
  <c r="E45" i="18"/>
  <c r="G31" i="20" s="1"/>
  <c r="E47" i="18"/>
  <c r="G35" i="20" s="1"/>
  <c r="E37" i="18"/>
  <c r="G19" i="20" s="1"/>
  <c r="B33" i="18"/>
  <c r="E13" i="20" s="1"/>
  <c r="B43" i="18"/>
  <c r="E27" i="20" s="1"/>
  <c r="S23" i="25"/>
  <c r="S4"/>
  <c r="B19" i="7" l="1"/>
  <c r="B15" i="16"/>
  <c r="C35" i="20"/>
  <c r="B23" i="16"/>
  <c r="B47" s="1"/>
  <c r="E33" i="20" s="1"/>
  <c r="B19" i="16"/>
  <c r="E41" s="1"/>
  <c r="G23" i="20" s="1"/>
  <c r="B11" i="16"/>
  <c r="B39" s="1"/>
  <c r="E20" i="20" s="1"/>
  <c r="B7" i="16"/>
  <c r="E47" s="1"/>
  <c r="G33" i="20" s="1"/>
  <c r="N25" i="16"/>
  <c r="O21" s="1"/>
  <c r="L25"/>
  <c r="Q21" s="1"/>
  <c r="K25"/>
  <c r="O17" s="1"/>
  <c r="I25"/>
  <c r="Q17" s="1"/>
  <c r="E25"/>
  <c r="O9" s="1"/>
  <c r="C25"/>
  <c r="Q9" s="1"/>
  <c r="N23"/>
  <c r="O19" s="1"/>
  <c r="L23"/>
  <c r="Q19" s="1"/>
  <c r="K23"/>
  <c r="O15" s="1"/>
  <c r="I23"/>
  <c r="Q15" s="1"/>
  <c r="E23"/>
  <c r="O7" s="1"/>
  <c r="C23"/>
  <c r="Q7" s="1"/>
  <c r="H21"/>
  <c r="L13" s="1"/>
  <c r="F21"/>
  <c r="N13" s="1"/>
  <c r="E21"/>
  <c r="L9" s="1"/>
  <c r="C21"/>
  <c r="N9" s="1"/>
  <c r="H19"/>
  <c r="L11" s="1"/>
  <c r="F19"/>
  <c r="N11" s="1"/>
  <c r="E19"/>
  <c r="L7" s="1"/>
  <c r="C19"/>
  <c r="N7" s="1"/>
  <c r="N17"/>
  <c r="I21" s="1"/>
  <c r="L17"/>
  <c r="K21" s="1"/>
  <c r="N15"/>
  <c r="I19" s="1"/>
  <c r="L15"/>
  <c r="K19" s="1"/>
  <c r="Q13"/>
  <c r="F25" s="1"/>
  <c r="O13"/>
  <c r="H25" s="1"/>
  <c r="K13"/>
  <c r="F17" s="1"/>
  <c r="I13"/>
  <c r="H17" s="1"/>
  <c r="Q11"/>
  <c r="F23" s="1"/>
  <c r="O11"/>
  <c r="H23" s="1"/>
  <c r="K11"/>
  <c r="F15" s="1"/>
  <c r="I11"/>
  <c r="H15" s="1"/>
  <c r="K9"/>
  <c r="C17" s="1"/>
  <c r="I9"/>
  <c r="E17" s="1"/>
  <c r="H9"/>
  <c r="C13" s="1"/>
  <c r="F9"/>
  <c r="E13" s="1"/>
  <c r="K7"/>
  <c r="C15" s="1"/>
  <c r="I7"/>
  <c r="E15" s="1"/>
  <c r="H7"/>
  <c r="C11" s="1"/>
  <c r="F7"/>
  <c r="E11" s="1"/>
  <c r="C4"/>
  <c r="A2"/>
  <c r="B23" i="7"/>
  <c r="B11"/>
  <c r="B7"/>
  <c r="C4"/>
  <c r="A2"/>
  <c r="T19" i="16" l="1"/>
  <c r="R23"/>
  <c r="R25"/>
  <c r="T23"/>
  <c r="R19"/>
  <c r="T11"/>
  <c r="T15"/>
  <c r="R15"/>
  <c r="R17"/>
  <c r="R13"/>
  <c r="T25"/>
  <c r="R11"/>
  <c r="E39"/>
  <c r="G20" i="20" s="1"/>
  <c r="E43" i="16"/>
  <c r="G26" i="20" s="1"/>
  <c r="B15" i="7"/>
  <c r="E31" i="16"/>
  <c r="G8" i="20" s="1"/>
  <c r="B37" i="16"/>
  <c r="E17" i="20" s="1"/>
  <c r="B45" i="16"/>
  <c r="E29" i="20" s="1"/>
  <c r="E35" i="16"/>
  <c r="G14" i="20" s="1"/>
  <c r="B31" i="16"/>
  <c r="E8" i="20" s="1"/>
  <c r="R9" i="16"/>
  <c r="T21"/>
  <c r="T13"/>
  <c r="T17"/>
  <c r="T9"/>
  <c r="B29"/>
  <c r="E5" i="20" s="1"/>
  <c r="T7" i="16"/>
  <c r="R21"/>
  <c r="E29"/>
  <c r="G5" i="20" s="1"/>
  <c r="E33" i="16"/>
  <c r="G11" i="20" s="1"/>
  <c r="E37" i="16"/>
  <c r="G17" i="20" s="1"/>
  <c r="E45" i="16"/>
  <c r="G29" i="20" s="1"/>
  <c r="R7" i="16"/>
  <c r="B33"/>
  <c r="E11" i="20" s="1"/>
  <c r="B41" i="16"/>
  <c r="E23" i="20" s="1"/>
  <c r="B35" i="16"/>
  <c r="E14" i="20" s="1"/>
  <c r="B43" i="16"/>
  <c r="E26" i="20" s="1"/>
  <c r="B19" i="5" l="1"/>
  <c r="B15"/>
  <c r="J23" i="25" l="1"/>
  <c r="J4"/>
  <c r="B25" l="1"/>
  <c r="B6"/>
  <c r="C4" i="5"/>
  <c r="A2"/>
  <c r="B11"/>
  <c r="B7" l="1"/>
  <c r="H13" i="25" l="1"/>
  <c r="P10" l="1"/>
  <c r="K19"/>
  <c r="J18"/>
  <c r="I17"/>
  <c r="L19"/>
  <c r="K18"/>
  <c r="J17"/>
  <c r="H19"/>
  <c r="L17"/>
  <c r="J19"/>
  <c r="I18"/>
  <c r="H17"/>
  <c r="L18"/>
  <c r="K17"/>
  <c r="I19"/>
  <c r="H18"/>
  <c r="I10"/>
  <c r="B32" l="1"/>
  <c r="H32"/>
  <c r="I37" s="1"/>
  <c r="B13"/>
  <c r="J36" l="1"/>
  <c r="H36"/>
  <c r="H38"/>
  <c r="K38"/>
  <c r="L38"/>
  <c r="K36"/>
  <c r="J38"/>
  <c r="I38"/>
  <c r="P29"/>
  <c r="H37"/>
  <c r="I29"/>
  <c r="L37"/>
  <c r="L36"/>
  <c r="J37"/>
  <c r="I36"/>
  <c r="K37"/>
  <c r="B18"/>
  <c r="C19"/>
  <c r="C18"/>
  <c r="F19"/>
  <c r="E19"/>
  <c r="E17"/>
  <c r="D19"/>
  <c r="B19"/>
  <c r="P8"/>
  <c r="F17"/>
  <c r="D17"/>
  <c r="C17"/>
  <c r="B17"/>
  <c r="E18"/>
  <c r="F18"/>
  <c r="I8"/>
  <c r="D18"/>
  <c r="I27"/>
  <c r="C36"/>
  <c r="F38"/>
  <c r="C37"/>
  <c r="E37"/>
  <c r="E36"/>
  <c r="B36"/>
  <c r="D37"/>
  <c r="D38"/>
  <c r="F37"/>
  <c r="D36"/>
  <c r="E38"/>
  <c r="F36"/>
  <c r="B37"/>
  <c r="B38"/>
  <c r="C38"/>
  <c r="P27"/>
</calcChain>
</file>

<file path=xl/sharedStrings.xml><?xml version="1.0" encoding="utf-8"?>
<sst xmlns="http://schemas.openxmlformats.org/spreadsheetml/2006/main" count="818" uniqueCount="202">
  <si>
    <t>D</t>
  </si>
  <si>
    <t>skóre sety</t>
  </si>
  <si>
    <t>body</t>
  </si>
  <si>
    <t>skóre míče</t>
  </si>
  <si>
    <t>pořadí</t>
  </si>
  <si>
    <t>:</t>
  </si>
  <si>
    <t>B</t>
  </si>
  <si>
    <t>Skupina</t>
  </si>
  <si>
    <t>A</t>
  </si>
  <si>
    <t>C</t>
  </si>
  <si>
    <t>míče</t>
  </si>
  <si>
    <t>sety</t>
  </si>
  <si>
    <t>Výsledky zápasů</t>
  </si>
  <si>
    <t>skupina</t>
  </si>
  <si>
    <t>zápas</t>
  </si>
  <si>
    <t>ČF1</t>
  </si>
  <si>
    <t>ČF2</t>
  </si>
  <si>
    <t>ČF3</t>
  </si>
  <si>
    <t>ČF4</t>
  </si>
  <si>
    <t>SF1</t>
  </si>
  <si>
    <t>SF2</t>
  </si>
  <si>
    <t>počet</t>
  </si>
  <si>
    <t>klub</t>
  </si>
  <si>
    <t>Petr Gulda</t>
  </si>
  <si>
    <t>kolo</t>
  </si>
  <si>
    <t>I.</t>
  </si>
  <si>
    <t>II.</t>
  </si>
  <si>
    <t>III.</t>
  </si>
  <si>
    <t>IV.</t>
  </si>
  <si>
    <t>V.</t>
  </si>
  <si>
    <t>VÍTĚZ</t>
  </si>
  <si>
    <t>Čtvrtfinále</t>
  </si>
  <si>
    <t>Semifinále</t>
  </si>
  <si>
    <t>Finále</t>
  </si>
  <si>
    <t>F</t>
  </si>
  <si>
    <t>H</t>
  </si>
  <si>
    <t>Play-off</t>
  </si>
  <si>
    <t>NK CLIMAX Vsetín</t>
  </si>
  <si>
    <t>Městský nohejbalový klub Modřice, z.s.</t>
  </si>
  <si>
    <t>přijato</t>
  </si>
  <si>
    <t>VI.</t>
  </si>
  <si>
    <t>MČR</t>
  </si>
  <si>
    <t>T</t>
  </si>
  <si>
    <t>TJ SLAVOJ Český Brod</t>
  </si>
  <si>
    <t>1.</t>
  </si>
  <si>
    <t>2.</t>
  </si>
  <si>
    <t>3.</t>
  </si>
  <si>
    <t>Název týmu</t>
  </si>
  <si>
    <t>r.č.</t>
  </si>
  <si>
    <t>Jméno</t>
  </si>
  <si>
    <t>č.dr.</t>
  </si>
  <si>
    <t>Kapitán</t>
  </si>
  <si>
    <t>Trenér</t>
  </si>
  <si>
    <t>č.d.</t>
  </si>
  <si>
    <t>Datum</t>
  </si>
  <si>
    <t>ZÁPIS O UTKÁNÍ V NOHEJBALU - jednorázové soutěže</t>
  </si>
  <si>
    <t>SOUTĚŽ:</t>
  </si>
  <si>
    <t>KATEGORIE:</t>
  </si>
  <si>
    <t>UTKÁNÍ Č.:</t>
  </si>
  <si>
    <t>DATUM:</t>
  </si>
  <si>
    <t>ZAČÁTEK:</t>
  </si>
  <si>
    <t>KONEC:</t>
  </si>
  <si>
    <t>ROZHODČÍ:</t>
  </si>
  <si>
    <t>TRENÉR D:</t>
  </si>
  <si>
    <t>KAPITÁN D:</t>
  </si>
  <si>
    <t>podpis</t>
  </si>
  <si>
    <t>TRENÉR H:</t>
  </si>
  <si>
    <t>KAPITÁN H: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</si>
  <si>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</si>
  <si>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</si>
  <si>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</si>
  <si>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</si>
  <si>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</si>
  <si>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</si>
  <si>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</si>
  <si>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</si>
  <si>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</si>
  <si>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</si>
  <si>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datum přihl.</t>
  </si>
  <si>
    <t>vedoucí</t>
  </si>
  <si>
    <t>skupina A až D</t>
  </si>
  <si>
    <t>VII.</t>
  </si>
  <si>
    <t>VIII.</t>
  </si>
  <si>
    <t>IX.</t>
  </si>
  <si>
    <t>X.</t>
  </si>
  <si>
    <t>3M</t>
  </si>
  <si>
    <t>SKUPINA:</t>
  </si>
  <si>
    <t>SK Liapor - Witte Karlovy Vary z.s.</t>
  </si>
  <si>
    <t>TJ SLAVOJ Český Brod "A"</t>
  </si>
  <si>
    <t>SK Liapor - Witte Karlovy Vary z.s. "A"</t>
  </si>
  <si>
    <t>SK Liapor - Witte Karlovy Vary z.s. "B"</t>
  </si>
  <si>
    <t>TJ Avia Čakovice "A"</t>
  </si>
  <si>
    <t>TJ Avia Čakovice "B"</t>
  </si>
  <si>
    <t>Městský nohejbalový klub Modřice, z.s. "A"</t>
  </si>
  <si>
    <t>Prezence MČR muži dvojice Karlovy Vary 1.7.2017</t>
  </si>
  <si>
    <t>M2</t>
  </si>
  <si>
    <t>47. MČR mužů dvojice</t>
  </si>
  <si>
    <t>Karlovy Vary 1.7.2017</t>
  </si>
  <si>
    <t>A1</t>
  </si>
  <si>
    <t>B1</t>
  </si>
  <si>
    <t>C1</t>
  </si>
  <si>
    <t>D1</t>
  </si>
  <si>
    <t xml:space="preserve">SK Liapor Karlovy Vary </t>
  </si>
  <si>
    <t>SK Liapor - Witte Karlovy Vary z.s. "C"</t>
  </si>
  <si>
    <t>SK Liapor - Witte Karlovy Vary z.s. "D"</t>
  </si>
  <si>
    <t>NK CLIMAX Vsetín "A"</t>
  </si>
  <si>
    <t>Sportovní klub Nohejbal Žatec "A"</t>
  </si>
  <si>
    <t>Sportovní klub Nohejbal Žatec "B"</t>
  </si>
  <si>
    <t>TJ Dynamo České Budějovice "A"</t>
  </si>
  <si>
    <t>TJ Dynamo České Budějovice "B"</t>
  </si>
  <si>
    <t>SK Šacung ČNES Benešov 1947 "A"</t>
  </si>
  <si>
    <t>SK Šacung ČNES Benešov 1947 "B"</t>
  </si>
  <si>
    <t>TJ Spartak Čelákovice - oddíl nohejbalu "A"</t>
  </si>
  <si>
    <t>TJ Spartak Čelákovice - oddíl nohejbalu "B"</t>
  </si>
  <si>
    <t>MČR muži dvojice Karlovy Vary 1.7.2017</t>
  </si>
  <si>
    <t>Pavel Kop</t>
  </si>
  <si>
    <t>Sportovní klub Nohejbal Žatec</t>
  </si>
  <si>
    <t>Ondřej Vít</t>
  </si>
  <si>
    <t>František Veselý</t>
  </si>
  <si>
    <t>TJ Dynamo České Budějovice</t>
  </si>
  <si>
    <t>Ondřej Matějka</t>
  </si>
  <si>
    <t>Jan Sykora</t>
  </si>
  <si>
    <t>SK Šacung ČNES Benešov 1947</t>
  </si>
  <si>
    <t>Miloslav Ziegler</t>
  </si>
  <si>
    <t>Patrik Perun</t>
  </si>
  <si>
    <t>divoká karta pořadatele / František Veselý</t>
  </si>
  <si>
    <t>TJ Spartak Čelákovice - oddíl nohejbalu</t>
  </si>
  <si>
    <t>Martin Flekač</t>
  </si>
  <si>
    <t>TJ AVIA Čakovice</t>
  </si>
  <si>
    <t>Zdeněk Kalous</t>
  </si>
  <si>
    <t>Dodatečně přihlášeno - řeší STK a VV</t>
  </si>
  <si>
    <t xml:space="preserve">Přihlášky do 16.6.2017 dle Termínového kalendáře </t>
  </si>
  <si>
    <t>3 odhlášeny</t>
  </si>
  <si>
    <t>TJ SOKOL Holice</t>
  </si>
  <si>
    <t>David Višvader</t>
  </si>
  <si>
    <t>David Žikeš</t>
  </si>
  <si>
    <t>Karel Tůma</t>
  </si>
  <si>
    <t>Hanzálek</t>
  </si>
  <si>
    <t>Milan Kučera</t>
  </si>
  <si>
    <t>Jiří Kalous</t>
  </si>
  <si>
    <t>Daniel Fík</t>
  </si>
  <si>
    <t>Jakub Chadim</t>
  </si>
  <si>
    <t>Fritz</t>
  </si>
  <si>
    <t>Radek Pelikán</t>
  </si>
  <si>
    <t>Jakub Pospíšil</t>
  </si>
  <si>
    <t>Jaroslav Kovařík</t>
  </si>
  <si>
    <t>Jaroslav Zlatohlávek</t>
  </si>
  <si>
    <t>Petr Vít</t>
  </si>
  <si>
    <t>František Kalas</t>
  </si>
  <si>
    <t>Richard Makara</t>
  </si>
  <si>
    <t>Stanislav Voltr</t>
  </si>
  <si>
    <t>Tomáš Sekera</t>
  </si>
  <si>
    <t>Voltr</t>
  </si>
  <si>
    <t>Gulda</t>
  </si>
  <si>
    <t>Tomáš Bíbr</t>
  </si>
  <si>
    <t>Michal Kokštein</t>
  </si>
  <si>
    <t>Jan Vanke</t>
  </si>
  <si>
    <t>Jakub Medek</t>
  </si>
  <si>
    <t>Matěj Medek</t>
  </si>
  <si>
    <t>Karel Hron</t>
  </si>
  <si>
    <t>Daniel Svoboda</t>
  </si>
  <si>
    <t>Vlastimil Kubín</t>
  </si>
  <si>
    <t>Radim Kubín</t>
  </si>
  <si>
    <t>Dvořák</t>
  </si>
  <si>
    <t>Jakub Mrákava</t>
  </si>
  <si>
    <t>Martin Krátký</t>
  </si>
  <si>
    <t>Kašpar</t>
  </si>
  <si>
    <t>Jan Sýkora</t>
  </si>
  <si>
    <t>Marek Vedral</t>
  </si>
  <si>
    <t>Vedral</t>
  </si>
  <si>
    <t>Jan Kilík</t>
  </si>
  <si>
    <t>Michal Kolenský</t>
  </si>
  <si>
    <t>Michal Doucek</t>
  </si>
  <si>
    <t>Radek Šafr</t>
  </si>
  <si>
    <t>Martin Spilka</t>
  </si>
  <si>
    <t>Doucek</t>
  </si>
  <si>
    <t>Karel Bláha</t>
  </si>
  <si>
    <t>Jan Chalupa</t>
  </si>
  <si>
    <t>Michal Plachý</t>
  </si>
  <si>
    <t>Ladislav Stupák</t>
  </si>
  <si>
    <t>Perun</t>
  </si>
  <si>
    <t>Vít</t>
  </si>
  <si>
    <t>Tomáš Zrzavecký</t>
  </si>
  <si>
    <t>kurt</t>
  </si>
  <si>
    <t>1:2</t>
  </si>
  <si>
    <t>2:1</t>
  </si>
  <si>
    <t>2:0</t>
  </si>
  <si>
    <t>0:2</t>
  </si>
  <si>
    <t>4.</t>
  </si>
  <si>
    <t>5.</t>
  </si>
  <si>
    <t>D2</t>
  </si>
  <si>
    <t>C2</t>
  </si>
  <si>
    <t>B2</t>
  </si>
  <si>
    <t>A2</t>
  </si>
  <si>
    <t>2:0 (10:6, 10:6)</t>
  </si>
  <si>
    <t>1:2 (10:8, 9:10, 7:10)</t>
  </si>
  <si>
    <t>2:0 (10:7, 10:4)</t>
  </si>
  <si>
    <t>1:2 (10:6, 8:10, 9:10)</t>
  </si>
  <si>
    <t>2:0 (10:3, 10:8)</t>
  </si>
  <si>
    <t>0:2 (3:10, 4:10)</t>
  </si>
  <si>
    <t>0:2 (5:10, 8:10)</t>
  </si>
  <si>
    <t>0:2 (8:10, 8:10)</t>
  </si>
</sst>
</file>

<file path=xl/styles.xml><?xml version="1.0" encoding="utf-8"?>
<styleSheet xmlns="http://schemas.openxmlformats.org/spreadsheetml/2006/main">
  <fonts count="6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b/>
      <sz val="24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2"/>
      <name val="Arial CE"/>
      <family val="2"/>
      <charset val="238"/>
    </font>
    <font>
      <sz val="18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b/>
      <sz val="24"/>
      <name val="Tahoma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20"/>
      <name val="Arial CE"/>
      <family val="2"/>
      <charset val="238"/>
    </font>
    <font>
      <i/>
      <sz val="10"/>
      <name val="Tahoma"/>
      <family val="2"/>
      <charset val="238"/>
    </font>
    <font>
      <i/>
      <sz val="14"/>
      <name val="Tahoma"/>
      <family val="2"/>
      <charset val="238"/>
    </font>
    <font>
      <b/>
      <sz val="18"/>
      <name val="Tahoma"/>
      <family val="2"/>
      <charset val="238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D5D5D5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6" fillId="0" borderId="0" applyNumberFormat="0" applyFill="0" applyBorder="0" applyAlignment="0" applyProtection="0"/>
  </cellStyleXfs>
  <cellXfs count="556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/>
    <xf numFmtId="0" fontId="14" fillId="0" borderId="0" xfId="0" applyFont="1"/>
    <xf numFmtId="0" fontId="15" fillId="0" borderId="28" xfId="0" applyFont="1" applyBorder="1" applyAlignment="1">
      <alignment horizontal="right"/>
    </xf>
    <xf numFmtId="0" fontId="5" fillId="0" borderId="0" xfId="1"/>
    <xf numFmtId="0" fontId="19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/>
    </xf>
    <xf numFmtId="0" fontId="5" fillId="0" borderId="0" xfId="1" applyBorder="1"/>
    <xf numFmtId="0" fontId="5" fillId="0" borderId="0" xfId="1" applyFont="1" applyAlignment="1">
      <alignment horizontal="left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shrinkToFit="1"/>
    </xf>
    <xf numFmtId="0" fontId="5" fillId="0" borderId="0" xfId="1" applyFont="1"/>
    <xf numFmtId="0" fontId="4" fillId="0" borderId="0" xfId="1" applyFont="1" applyBorder="1" applyAlignment="1">
      <alignment vertical="top" shrinkToFit="1"/>
    </xf>
    <xf numFmtId="0" fontId="5" fillId="0" borderId="2" xfId="1" applyFont="1" applyBorder="1" applyAlignment="1">
      <alignment horizontal="center" shrinkToFit="1"/>
    </xf>
    <xf numFmtId="0" fontId="5" fillId="0" borderId="3" xfId="1" applyFont="1" applyBorder="1" applyAlignment="1">
      <alignment shrinkToFit="1"/>
    </xf>
    <xf numFmtId="0" fontId="5" fillId="0" borderId="2" xfId="1" applyFont="1" applyBorder="1" applyAlignment="1">
      <alignment horizontal="left" shrinkToFit="1"/>
    </xf>
    <xf numFmtId="0" fontId="5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vertical="top" shrinkToFit="1"/>
    </xf>
    <xf numFmtId="0" fontId="2" fillId="0" borderId="36" xfId="1" applyFont="1" applyBorder="1" applyAlignment="1">
      <alignment horizontal="left" shrinkToFit="1"/>
    </xf>
    <xf numFmtId="0" fontId="5" fillId="0" borderId="0" xfId="1" applyAlignment="1">
      <alignment horizontal="left" shrinkToFit="1"/>
    </xf>
    <xf numFmtId="0" fontId="5" fillId="0" borderId="0" xfId="1" applyAlignment="1">
      <alignment shrinkToFit="1"/>
    </xf>
    <xf numFmtId="0" fontId="5" fillId="0" borderId="5" xfId="1" applyFill="1" applyBorder="1" applyAlignment="1">
      <alignment shrinkToFit="1"/>
    </xf>
    <xf numFmtId="0" fontId="5" fillId="0" borderId="0" xfId="1" applyBorder="1" applyAlignment="1">
      <alignment shrinkToFit="1"/>
    </xf>
    <xf numFmtId="0" fontId="5" fillId="0" borderId="7" xfId="1" applyFont="1" applyBorder="1" applyAlignment="1">
      <alignment shrinkToFit="1"/>
    </xf>
    <xf numFmtId="0" fontId="5" fillId="0" borderId="0" xfId="1" applyFont="1" applyBorder="1" applyAlignment="1">
      <alignment horizontal="center" shrinkToFit="1"/>
    </xf>
    <xf numFmtId="0" fontId="5" fillId="0" borderId="5" xfId="1" applyFont="1" applyBorder="1" applyAlignment="1">
      <alignment shrinkToFit="1"/>
    </xf>
    <xf numFmtId="0" fontId="5" fillId="0" borderId="5" xfId="1" applyBorder="1" applyAlignment="1">
      <alignment shrinkToFit="1"/>
    </xf>
    <xf numFmtId="0" fontId="5" fillId="0" borderId="0" xfId="1" applyFill="1" applyBorder="1" applyAlignment="1">
      <alignment shrinkToFit="1"/>
    </xf>
    <xf numFmtId="0" fontId="19" fillId="0" borderId="0" xfId="1" applyFont="1" applyBorder="1" applyAlignment="1">
      <alignment horizontal="center" vertical="center" shrinkToFit="1"/>
    </xf>
    <xf numFmtId="0" fontId="5" fillId="0" borderId="9" xfId="1" applyFont="1" applyBorder="1" applyAlignment="1">
      <alignment shrinkToFit="1"/>
    </xf>
    <xf numFmtId="0" fontId="5" fillId="0" borderId="0" xfId="1" applyFont="1" applyBorder="1" applyAlignment="1">
      <alignment horizontal="right" shrinkToFit="1"/>
    </xf>
    <xf numFmtId="0" fontId="5" fillId="0" borderId="8" xfId="1" applyFill="1" applyBorder="1" applyAlignment="1">
      <alignment shrinkToFit="1"/>
    </xf>
    <xf numFmtId="0" fontId="3" fillId="0" borderId="2" xfId="1" applyFont="1" applyBorder="1" applyAlignment="1">
      <alignment horizontal="left" shrinkToFit="1"/>
    </xf>
    <xf numFmtId="0" fontId="5" fillId="0" borderId="1" xfId="1" applyFont="1" applyBorder="1" applyAlignment="1">
      <alignment shrinkToFit="1"/>
    </xf>
    <xf numFmtId="0" fontId="20" fillId="0" borderId="28" xfId="0" applyFont="1" applyBorder="1"/>
    <xf numFmtId="0" fontId="5" fillId="2" borderId="0" xfId="1" applyFill="1"/>
    <xf numFmtId="0" fontId="18" fillId="2" borderId="0" xfId="1" applyFont="1" applyFill="1"/>
    <xf numFmtId="0" fontId="25" fillId="0" borderId="0" xfId="1" applyFont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35" fillId="3" borderId="12" xfId="0" applyFont="1" applyFill="1" applyBorder="1" applyAlignment="1">
      <alignment horizontal="center"/>
    </xf>
    <xf numFmtId="0" fontId="35" fillId="3" borderId="13" xfId="0" applyFont="1" applyFill="1" applyBorder="1" applyAlignment="1">
      <alignment horizontal="center"/>
    </xf>
    <xf numFmtId="0" fontId="5" fillId="2" borderId="0" xfId="1" applyFill="1" applyAlignment="1">
      <alignment horizontal="center"/>
    </xf>
    <xf numFmtId="0" fontId="39" fillId="0" borderId="0" xfId="1" applyFont="1"/>
    <xf numFmtId="0" fontId="38" fillId="0" borderId="0" xfId="1" applyFont="1" applyAlignment="1">
      <alignment horizontal="center"/>
    </xf>
    <xf numFmtId="0" fontId="18" fillId="3" borderId="28" xfId="1" applyFont="1" applyFill="1" applyBorder="1" applyAlignment="1">
      <alignment horizontal="center" vertical="center"/>
    </xf>
    <xf numFmtId="0" fontId="40" fillId="3" borderId="28" xfId="1" applyFont="1" applyFill="1" applyBorder="1" applyAlignment="1">
      <alignment horizontal="center" vertical="center"/>
    </xf>
    <xf numFmtId="49" fontId="39" fillId="0" borderId="28" xfId="1" applyNumberFormat="1" applyFont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39" fillId="0" borderId="30" xfId="1" applyFont="1" applyBorder="1" applyAlignment="1">
      <alignment horizontal="center" vertical="center"/>
    </xf>
    <xf numFmtId="0" fontId="39" fillId="3" borderId="30" xfId="1" applyFont="1" applyFill="1" applyBorder="1" applyAlignment="1">
      <alignment vertical="center"/>
    </xf>
    <xf numFmtId="0" fontId="19" fillId="3" borderId="29" xfId="1" applyFont="1" applyFill="1" applyBorder="1" applyAlignment="1">
      <alignment horizontal="center" vertical="center"/>
    </xf>
    <xf numFmtId="0" fontId="39" fillId="3" borderId="26" xfId="1" applyFont="1" applyFill="1" applyBorder="1" applyAlignment="1">
      <alignment vertical="center"/>
    </xf>
    <xf numFmtId="0" fontId="39" fillId="0" borderId="29" xfId="1" applyFont="1" applyBorder="1" applyAlignment="1">
      <alignment horizontal="center" vertical="center"/>
    </xf>
    <xf numFmtId="0" fontId="38" fillId="0" borderId="24" xfId="1" applyFont="1" applyBorder="1" applyAlignment="1">
      <alignment horizontal="center" vertical="center"/>
    </xf>
    <xf numFmtId="0" fontId="22" fillId="3" borderId="31" xfId="1" applyFont="1" applyFill="1" applyBorder="1" applyAlignment="1">
      <alignment horizontal="right" vertical="center"/>
    </xf>
    <xf numFmtId="0" fontId="22" fillId="3" borderId="26" xfId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4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 horizontal="center"/>
    </xf>
    <xf numFmtId="3" fontId="0" fillId="0" borderId="0" xfId="0" applyNumberFormat="1"/>
    <xf numFmtId="0" fontId="0" fillId="0" borderId="0" xfId="0" applyFill="1"/>
    <xf numFmtId="0" fontId="0" fillId="0" borderId="0" xfId="0" applyAlignment="1"/>
    <xf numFmtId="0" fontId="17" fillId="0" borderId="0" xfId="0" applyNumberFormat="1" applyFont="1" applyFill="1" applyAlignment="1">
      <alignment horizontal="center"/>
    </xf>
    <xf numFmtId="0" fontId="0" fillId="0" borderId="0" xfId="0" applyFont="1"/>
    <xf numFmtId="0" fontId="39" fillId="0" borderId="29" xfId="1" applyFont="1" applyBorder="1" applyAlignment="1">
      <alignment horizontal="center"/>
    </xf>
    <xf numFmtId="0" fontId="39" fillId="0" borderId="30" xfId="1" applyFont="1" applyBorder="1" applyAlignment="1">
      <alignment horizontal="center"/>
    </xf>
    <xf numFmtId="0" fontId="43" fillId="2" borderId="39" xfId="1" applyFont="1" applyFill="1" applyBorder="1"/>
    <xf numFmtId="0" fontId="43" fillId="2" borderId="31" xfId="1" applyFont="1" applyFill="1" applyBorder="1" applyAlignment="1"/>
    <xf numFmtId="0" fontId="43" fillId="2" borderId="28" xfId="1" applyFont="1" applyFill="1" applyBorder="1" applyAlignment="1">
      <alignment horizontal="center"/>
    </xf>
    <xf numFmtId="0" fontId="43" fillId="2" borderId="42" xfId="1" applyFont="1" applyFill="1" applyBorder="1" applyAlignment="1">
      <alignment horizontal="center"/>
    </xf>
    <xf numFmtId="0" fontId="43" fillId="2" borderId="30" xfId="1" applyFont="1" applyFill="1" applyBorder="1" applyAlignment="1">
      <alignment horizontal="center"/>
    </xf>
    <xf numFmtId="0" fontId="43" fillId="2" borderId="43" xfId="1" applyFont="1" applyFill="1" applyBorder="1" applyAlignment="1">
      <alignment horizontal="center"/>
    </xf>
    <xf numFmtId="0" fontId="43" fillId="2" borderId="34" xfId="1" applyFont="1" applyFill="1" applyBorder="1" applyAlignment="1">
      <alignment horizontal="center"/>
    </xf>
    <xf numFmtId="0" fontId="44" fillId="2" borderId="40" xfId="1" applyFont="1" applyFill="1" applyBorder="1"/>
    <xf numFmtId="0" fontId="2" fillId="0" borderId="28" xfId="3" applyBorder="1"/>
    <xf numFmtId="0" fontId="2" fillId="0" borderId="42" xfId="3" applyBorder="1"/>
    <xf numFmtId="0" fontId="2" fillId="0" borderId="30" xfId="3" applyBorder="1"/>
    <xf numFmtId="0" fontId="44" fillId="2" borderId="42" xfId="1" applyFont="1" applyFill="1" applyBorder="1" applyAlignment="1">
      <alignment horizontal="center"/>
    </xf>
    <xf numFmtId="0" fontId="44" fillId="2" borderId="30" xfId="1" applyFont="1" applyFill="1" applyBorder="1" applyAlignment="1">
      <alignment horizontal="center"/>
    </xf>
    <xf numFmtId="0" fontId="44" fillId="2" borderId="28" xfId="1" applyFont="1" applyFill="1" applyBorder="1" applyAlignment="1">
      <alignment horizontal="center"/>
    </xf>
    <xf numFmtId="0" fontId="2" fillId="0" borderId="43" xfId="3" applyBorder="1"/>
    <xf numFmtId="0" fontId="45" fillId="2" borderId="0" xfId="1" applyFont="1" applyFill="1"/>
    <xf numFmtId="0" fontId="2" fillId="0" borderId="47" xfId="3" applyBorder="1"/>
    <xf numFmtId="0" fontId="2" fillId="0" borderId="48" xfId="3" applyBorder="1" applyAlignment="1">
      <alignment horizontal="right"/>
    </xf>
    <xf numFmtId="0" fontId="2" fillId="0" borderId="49" xfId="3" applyBorder="1"/>
    <xf numFmtId="0" fontId="2" fillId="0" borderId="42" xfId="3" applyBorder="1" applyAlignment="1">
      <alignment horizontal="right"/>
    </xf>
    <xf numFmtId="0" fontId="2" fillId="0" borderId="44" xfId="3" applyBorder="1"/>
    <xf numFmtId="0" fontId="2" fillId="0" borderId="50" xfId="3" applyBorder="1" applyAlignment="1">
      <alignment horizontal="right"/>
    </xf>
    <xf numFmtId="0" fontId="2" fillId="0" borderId="51" xfId="3" applyBorder="1"/>
    <xf numFmtId="0" fontId="2" fillId="0" borderId="34" xfId="3" applyBorder="1"/>
    <xf numFmtId="0" fontId="2" fillId="0" borderId="52" xfId="3" applyBorder="1" applyAlignment="1">
      <alignment horizontal="right"/>
    </xf>
    <xf numFmtId="0" fontId="2" fillId="0" borderId="53" xfId="3" applyBorder="1"/>
    <xf numFmtId="0" fontId="2" fillId="0" borderId="33" xfId="3" applyBorder="1"/>
    <xf numFmtId="0" fontId="2" fillId="0" borderId="45" xfId="3" applyBorder="1" applyAlignment="1">
      <alignment horizontal="right"/>
    </xf>
    <xf numFmtId="0" fontId="2" fillId="0" borderId="46" xfId="3" applyBorder="1"/>
    <xf numFmtId="0" fontId="2" fillId="0" borderId="26" xfId="3" applyBorder="1"/>
    <xf numFmtId="0" fontId="44" fillId="2" borderId="26" xfId="1" applyFont="1" applyFill="1" applyBorder="1" applyAlignment="1">
      <alignment horizontal="center"/>
    </xf>
    <xf numFmtId="0" fontId="44" fillId="2" borderId="0" xfId="1" applyFont="1" applyFill="1" applyBorder="1" applyAlignment="1">
      <alignment horizontal="center"/>
    </xf>
    <xf numFmtId="0" fontId="46" fillId="0" borderId="55" xfId="0" applyFont="1" applyBorder="1" applyAlignment="1">
      <alignment horizontal="left" wrapText="1"/>
    </xf>
    <xf numFmtId="0" fontId="2" fillId="0" borderId="56" xfId="1" applyFont="1" applyBorder="1" applyAlignment="1">
      <alignment horizontal="left" shrinkToFit="1"/>
    </xf>
    <xf numFmtId="49" fontId="5" fillId="0" borderId="2" xfId="1" applyNumberFormat="1" applyFont="1" applyBorder="1" applyAlignment="1">
      <alignment horizontal="center" shrinkToFit="1"/>
    </xf>
    <xf numFmtId="0" fontId="9" fillId="0" borderId="0" xfId="0" applyFont="1" applyBorder="1"/>
    <xf numFmtId="0" fontId="48" fillId="0" borderId="0" xfId="0" applyFont="1"/>
    <xf numFmtId="0" fontId="48" fillId="0" borderId="59" xfId="0" applyFont="1" applyBorder="1"/>
    <xf numFmtId="0" fontId="9" fillId="0" borderId="57" xfId="0" applyFont="1" applyBorder="1"/>
    <xf numFmtId="0" fontId="49" fillId="0" borderId="8" xfId="0" applyFont="1" applyBorder="1" applyAlignment="1">
      <alignment horizontal="center"/>
    </xf>
    <xf numFmtId="0" fontId="50" fillId="0" borderId="46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50" fillId="0" borderId="0" xfId="0" applyFont="1"/>
    <xf numFmtId="0" fontId="48" fillId="0" borderId="19" xfId="0" applyFont="1" applyBorder="1" applyAlignment="1">
      <alignment horizontal="center" vertical="center"/>
    </xf>
    <xf numFmtId="0" fontId="50" fillId="0" borderId="49" xfId="0" applyFont="1" applyBorder="1"/>
    <xf numFmtId="0" fontId="50" fillId="0" borderId="47" xfId="0" applyFont="1" applyBorder="1"/>
    <xf numFmtId="0" fontId="51" fillId="0" borderId="48" xfId="0" applyFont="1" applyBorder="1"/>
    <xf numFmtId="0" fontId="50" fillId="3" borderId="20" xfId="0" applyFont="1" applyFill="1" applyBorder="1"/>
    <xf numFmtId="0" fontId="50" fillId="0" borderId="48" xfId="0" applyFont="1" applyBorder="1"/>
    <xf numFmtId="0" fontId="50" fillId="3" borderId="60" xfId="0" applyFont="1" applyFill="1" applyBorder="1"/>
    <xf numFmtId="0" fontId="50" fillId="0" borderId="61" xfId="0" applyFont="1" applyBorder="1"/>
    <xf numFmtId="0" fontId="50" fillId="0" borderId="62" xfId="0" applyFont="1" applyBorder="1"/>
    <xf numFmtId="0" fontId="48" fillId="0" borderId="65" xfId="0" applyFont="1" applyBorder="1" applyAlignment="1">
      <alignment horizontal="center" vertical="center"/>
    </xf>
    <xf numFmtId="0" fontId="50" fillId="0" borderId="43" xfId="0" applyFont="1" applyBorder="1"/>
    <xf numFmtId="0" fontId="50" fillId="0" borderId="28" xfId="0" applyFont="1" applyBorder="1"/>
    <xf numFmtId="0" fontId="50" fillId="0" borderId="42" xfId="0" applyFont="1" applyBorder="1"/>
    <xf numFmtId="0" fontId="50" fillId="3" borderId="24" xfId="0" applyFont="1" applyFill="1" applyBorder="1"/>
    <xf numFmtId="0" fontId="50" fillId="3" borderId="66" xfId="0" applyFont="1" applyFill="1" applyBorder="1"/>
    <xf numFmtId="0" fontId="50" fillId="0" borderId="30" xfId="0" applyFont="1" applyBorder="1"/>
    <xf numFmtId="0" fontId="48" fillId="0" borderId="69" xfId="0" applyFont="1" applyBorder="1" applyAlignment="1">
      <alignment horizontal="center" vertical="center"/>
    </xf>
    <xf numFmtId="0" fontId="50" fillId="0" borderId="46" xfId="0" applyFont="1" applyBorder="1"/>
    <xf numFmtId="0" fontId="50" fillId="0" borderId="33" xfId="0" applyFont="1" applyBorder="1"/>
    <xf numFmtId="0" fontId="50" fillId="0" borderId="45" xfId="0" applyFont="1" applyBorder="1"/>
    <xf numFmtId="0" fontId="50" fillId="3" borderId="26" xfId="0" applyFont="1" applyFill="1" applyBorder="1"/>
    <xf numFmtId="0" fontId="50" fillId="3" borderId="70" xfId="0" applyFont="1" applyFill="1" applyBorder="1"/>
    <xf numFmtId="0" fontId="50" fillId="0" borderId="71" xfId="0" applyFont="1" applyBorder="1"/>
    <xf numFmtId="0" fontId="50" fillId="0" borderId="50" xfId="0" applyFont="1" applyBorder="1"/>
    <xf numFmtId="0" fontId="48" fillId="0" borderId="22" xfId="0" applyFont="1" applyBorder="1" applyAlignment="1">
      <alignment horizontal="center"/>
    </xf>
    <xf numFmtId="0" fontId="5" fillId="0" borderId="74" xfId="0" applyFont="1" applyBorder="1" applyAlignment="1">
      <alignment horizontal="center" vertical="center" textRotation="90"/>
    </xf>
    <xf numFmtId="0" fontId="5" fillId="0" borderId="47" xfId="0" applyFont="1" applyBorder="1" applyAlignment="1">
      <alignment horizontal="center" vertical="center" textRotation="90"/>
    </xf>
    <xf numFmtId="0" fontId="50" fillId="0" borderId="47" xfId="0" applyFont="1" applyBorder="1" applyAlignment="1">
      <alignment horizontal="center" vertical="center" textRotation="90"/>
    </xf>
    <xf numFmtId="0" fontId="48" fillId="0" borderId="0" xfId="0" applyFont="1" applyBorder="1" applyAlignment="1">
      <alignment horizontal="left" vertical="top" indent="1"/>
    </xf>
    <xf numFmtId="0" fontId="50" fillId="0" borderId="0" xfId="0" applyFont="1" applyBorder="1"/>
    <xf numFmtId="0" fontId="50" fillId="0" borderId="4" xfId="0" applyFont="1" applyBorder="1"/>
    <xf numFmtId="0" fontId="50" fillId="0" borderId="53" xfId="0" applyFont="1" applyBorder="1" applyAlignment="1">
      <alignment horizontal="center" vertical="center" textRotation="90"/>
    </xf>
    <xf numFmtId="0" fontId="50" fillId="0" borderId="33" xfId="0" applyFont="1" applyBorder="1" applyAlignment="1">
      <alignment horizontal="center" vertical="center" textRotation="90"/>
    </xf>
    <xf numFmtId="0" fontId="50" fillId="3" borderId="75" xfId="0" applyFont="1" applyFill="1" applyBorder="1"/>
    <xf numFmtId="0" fontId="48" fillId="0" borderId="76" xfId="0" applyFont="1" applyBorder="1"/>
    <xf numFmtId="0" fontId="50" fillId="0" borderId="77" xfId="0" applyFont="1" applyBorder="1" applyAlignment="1">
      <alignment horizontal="center" vertical="center" textRotation="90"/>
    </xf>
    <xf numFmtId="0" fontId="50" fillId="0" borderId="78" xfId="0" applyFont="1" applyBorder="1" applyAlignment="1">
      <alignment horizontal="center" vertical="center" textRotation="90"/>
    </xf>
    <xf numFmtId="0" fontId="50" fillId="3" borderId="76" xfId="0" applyFont="1" applyFill="1" applyBorder="1" applyAlignment="1">
      <alignment horizontal="center" vertical="center"/>
    </xf>
    <xf numFmtId="0" fontId="50" fillId="3" borderId="76" xfId="0" applyFont="1" applyFill="1" applyBorder="1"/>
    <xf numFmtId="0" fontId="50" fillId="0" borderId="9" xfId="0" applyFont="1" applyBorder="1"/>
    <xf numFmtId="0" fontId="50" fillId="0" borderId="13" xfId="0" applyFont="1" applyBorder="1"/>
    <xf numFmtId="0" fontId="50" fillId="0" borderId="74" xfId="0" applyFont="1" applyBorder="1"/>
    <xf numFmtId="0" fontId="51" fillId="0" borderId="62" xfId="0" applyFont="1" applyBorder="1"/>
    <xf numFmtId="0" fontId="50" fillId="0" borderId="79" xfId="0" applyFont="1" applyBorder="1"/>
    <xf numFmtId="0" fontId="48" fillId="0" borderId="0" xfId="0" applyFont="1" applyBorder="1"/>
    <xf numFmtId="0" fontId="50" fillId="0" borderId="0" xfId="0" applyFont="1" applyBorder="1" applyAlignment="1">
      <alignment horizontal="center" vertical="center" textRotation="90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textRotation="90"/>
    </xf>
    <xf numFmtId="0" fontId="50" fillId="0" borderId="0" xfId="0" applyFont="1" applyFill="1" applyBorder="1"/>
    <xf numFmtId="0" fontId="50" fillId="0" borderId="82" xfId="0" applyFont="1" applyBorder="1" applyAlignment="1">
      <alignment horizontal="center" vertical="center" textRotation="90"/>
    </xf>
    <xf numFmtId="0" fontId="50" fillId="0" borderId="83" xfId="0" applyFont="1" applyBorder="1" applyAlignment="1">
      <alignment horizontal="center" vertical="center" textRotation="90"/>
    </xf>
    <xf numFmtId="0" fontId="50" fillId="0" borderId="31" xfId="0" applyFont="1" applyBorder="1" applyAlignment="1">
      <alignment horizontal="center" vertical="center" textRotation="90"/>
    </xf>
    <xf numFmtId="0" fontId="50" fillId="3" borderId="60" xfId="0" applyFont="1" applyFill="1" applyBorder="1" applyAlignment="1">
      <alignment horizontal="center" vertical="center"/>
    </xf>
    <xf numFmtId="0" fontId="50" fillId="3" borderId="7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32" fillId="0" borderId="57" xfId="0" applyFont="1" applyBorder="1" applyAlignment="1">
      <alignment horizontal="center"/>
    </xf>
    <xf numFmtId="0" fontId="13" fillId="0" borderId="37" xfId="0" applyFont="1" applyBorder="1"/>
    <xf numFmtId="0" fontId="15" fillId="0" borderId="34" xfId="0" applyFont="1" applyBorder="1" applyAlignment="1">
      <alignment horizontal="right"/>
    </xf>
    <xf numFmtId="0" fontId="8" fillId="0" borderId="37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35" fillId="3" borderId="12" xfId="0" applyFont="1" applyFill="1" applyBorder="1" applyAlignment="1">
      <alignment horizontal="center"/>
    </xf>
    <xf numFmtId="0" fontId="35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40" fillId="3" borderId="29" xfId="1" applyFont="1" applyFill="1" applyBorder="1" applyAlignment="1">
      <alignment horizontal="center" vertical="center"/>
    </xf>
    <xf numFmtId="0" fontId="2" fillId="0" borderId="29" xfId="3" applyFont="1" applyBorder="1" applyAlignment="1">
      <alignment horizontal="left"/>
    </xf>
    <xf numFmtId="0" fontId="2" fillId="0" borderId="85" xfId="3" applyBorder="1"/>
    <xf numFmtId="0" fontId="2" fillId="0" borderId="29" xfId="3" applyBorder="1"/>
    <xf numFmtId="0" fontId="2" fillId="0" borderId="31" xfId="3" applyBorder="1"/>
    <xf numFmtId="0" fontId="2" fillId="0" borderId="86" xfId="3" applyBorder="1"/>
    <xf numFmtId="0" fontId="2" fillId="0" borderId="32" xfId="3" applyBorder="1"/>
    <xf numFmtId="0" fontId="2" fillId="0" borderId="87" xfId="3" applyBorder="1"/>
    <xf numFmtId="20" fontId="5" fillId="0" borderId="88" xfId="1" applyNumberFormat="1" applyFont="1" applyBorder="1" applyAlignment="1">
      <alignment horizontal="left" shrinkToFit="1"/>
    </xf>
    <xf numFmtId="0" fontId="5" fillId="0" borderId="89" xfId="1" applyBorder="1" applyAlignment="1">
      <alignment shrinkToFit="1"/>
    </xf>
    <xf numFmtId="0" fontId="5" fillId="0" borderId="88" xfId="1" applyFont="1" applyBorder="1" applyAlignment="1">
      <alignment horizontal="left" shrinkToFit="1"/>
    </xf>
    <xf numFmtId="0" fontId="1" fillId="0" borderId="90" xfId="1" applyFont="1" applyBorder="1" applyAlignment="1">
      <alignment horizontal="left" shrinkToFit="1"/>
    </xf>
    <xf numFmtId="49" fontId="39" fillId="0" borderId="38" xfId="1" applyNumberFormat="1" applyFont="1" applyBorder="1" applyAlignment="1">
      <alignment horizontal="center" vertical="center"/>
    </xf>
    <xf numFmtId="49" fontId="39" fillId="0" borderId="0" xfId="1" applyNumberFormat="1" applyFont="1"/>
    <xf numFmtId="49" fontId="39" fillId="3" borderId="30" xfId="1" applyNumberFormat="1" applyFont="1" applyFill="1" applyBorder="1" applyAlignment="1">
      <alignment vertical="center"/>
    </xf>
    <xf numFmtId="0" fontId="32" fillId="0" borderId="2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35" fillId="3" borderId="12" xfId="0" applyFont="1" applyFill="1" applyBorder="1" applyAlignment="1">
      <alignment horizontal="center"/>
    </xf>
    <xf numFmtId="0" fontId="35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29" xfId="3" applyFont="1" applyFill="1" applyBorder="1"/>
    <xf numFmtId="0" fontId="2" fillId="0" borderId="43" xfId="3" applyFont="1" applyBorder="1"/>
    <xf numFmtId="0" fontId="2" fillId="0" borderId="28" xfId="3" applyFont="1" applyBorder="1"/>
    <xf numFmtId="0" fontId="2" fillId="0" borderId="42" xfId="3" applyFont="1" applyBorder="1"/>
    <xf numFmtId="0" fontId="2" fillId="0" borderId="30" xfId="3" applyFont="1" applyBorder="1"/>
    <xf numFmtId="0" fontId="2" fillId="2" borderId="42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43" fillId="2" borderId="42" xfId="1" applyFont="1" applyFill="1" applyBorder="1" applyAlignment="1">
      <alignment horizontal="right"/>
    </xf>
    <xf numFmtId="0" fontId="43" fillId="2" borderId="43" xfId="1" applyFont="1" applyFill="1" applyBorder="1" applyAlignment="1">
      <alignment horizontal="right"/>
    </xf>
    <xf numFmtId="0" fontId="2" fillId="0" borderId="85" xfId="3" applyBorder="1" applyAlignment="1">
      <alignment horizontal="left"/>
    </xf>
    <xf numFmtId="0" fontId="2" fillId="0" borderId="29" xfId="3" applyBorder="1" applyAlignment="1">
      <alignment horizontal="left"/>
    </xf>
    <xf numFmtId="0" fontId="2" fillId="0" borderId="32" xfId="3" applyBorder="1" applyAlignment="1">
      <alignment horizontal="left"/>
    </xf>
    <xf numFmtId="0" fontId="2" fillId="0" borderId="31" xfId="3" applyBorder="1" applyAlignment="1">
      <alignment horizontal="left"/>
    </xf>
    <xf numFmtId="0" fontId="54" fillId="0" borderId="29" xfId="0" applyFont="1" applyFill="1" applyBorder="1"/>
    <xf numFmtId="0" fontId="2" fillId="2" borderId="28" xfId="1" applyFont="1" applyFill="1" applyBorder="1" applyAlignment="1">
      <alignment horizontal="left"/>
    </xf>
    <xf numFmtId="0" fontId="2" fillId="2" borderId="30" xfId="1" applyFont="1" applyFill="1" applyBorder="1" applyAlignment="1">
      <alignment horizontal="right"/>
    </xf>
    <xf numFmtId="49" fontId="0" fillId="0" borderId="0" xfId="0" applyNumberFormat="1"/>
    <xf numFmtId="0" fontId="55" fillId="7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14" fontId="0" fillId="8" borderId="0" xfId="0" applyNumberFormat="1" applyFont="1" applyFill="1" applyBorder="1" applyAlignment="1">
      <alignment horizontal="center" vertical="center"/>
    </xf>
    <xf numFmtId="0" fontId="0" fillId="8" borderId="0" xfId="0" applyNumberFormat="1" applyFill="1" applyAlignment="1">
      <alignment horizontal="center"/>
    </xf>
    <xf numFmtId="0" fontId="0" fillId="8" borderId="0" xfId="0" applyFont="1" applyFill="1"/>
    <xf numFmtId="0" fontId="32" fillId="0" borderId="20" xfId="0" applyFont="1" applyBorder="1" applyAlignment="1">
      <alignment horizontal="center"/>
    </xf>
    <xf numFmtId="0" fontId="35" fillId="3" borderId="12" xfId="0" applyFont="1" applyFill="1" applyBorder="1" applyAlignment="1">
      <alignment horizontal="center"/>
    </xf>
    <xf numFmtId="0" fontId="35" fillId="3" borderId="13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5" fillId="3" borderId="94" xfId="0" applyFont="1" applyFill="1" applyBorder="1" applyAlignment="1">
      <alignment horizontal="center"/>
    </xf>
    <xf numFmtId="0" fontId="2" fillId="0" borderId="86" xfId="3" applyBorder="1" applyAlignment="1">
      <alignment horizontal="left"/>
    </xf>
    <xf numFmtId="0" fontId="35" fillId="3" borderId="13" xfId="0" applyFont="1" applyFill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60" fillId="0" borderId="0" xfId="0" applyFont="1"/>
    <xf numFmtId="49" fontId="54" fillId="0" borderId="55" xfId="0" applyNumberFormat="1" applyFont="1" applyBorder="1" applyAlignment="1">
      <alignment horizontal="center" wrapText="1"/>
    </xf>
    <xf numFmtId="49" fontId="2" fillId="0" borderId="2" xfId="1" applyNumberFormat="1" applyFont="1" applyBorder="1" applyAlignment="1">
      <alignment horizontal="center" shrinkToFit="1"/>
    </xf>
    <xf numFmtId="0" fontId="22" fillId="0" borderId="8" xfId="1" applyFont="1" applyFill="1" applyBorder="1" applyAlignment="1">
      <alignment shrinkToFit="1"/>
    </xf>
    <xf numFmtId="0" fontId="16" fillId="0" borderId="0" xfId="0" applyFont="1" applyBorder="1" applyAlignment="1">
      <alignment horizontal="center"/>
    </xf>
    <xf numFmtId="0" fontId="14" fillId="5" borderId="31" xfId="1" applyFont="1" applyFill="1" applyBorder="1" applyAlignment="1">
      <alignment horizontal="center" vertical="center" wrapText="1"/>
    </xf>
    <xf numFmtId="0" fontId="14" fillId="5" borderId="26" xfId="1" applyFont="1" applyFill="1" applyBorder="1" applyAlignment="1">
      <alignment horizontal="center" vertical="center" wrapText="1"/>
    </xf>
    <xf numFmtId="0" fontId="14" fillId="5" borderId="37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>
      <alignment horizontal="center" vertical="center" wrapText="1"/>
    </xf>
    <xf numFmtId="0" fontId="14" fillId="5" borderId="32" xfId="1" applyFont="1" applyFill="1" applyBorder="1" applyAlignment="1">
      <alignment horizontal="center" vertical="center" wrapText="1"/>
    </xf>
    <xf numFmtId="0" fontId="14" fillId="5" borderId="20" xfId="1" applyFont="1" applyFill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6" fillId="0" borderId="96" xfId="0" applyFont="1" applyBorder="1" applyAlignment="1">
      <alignment horizontal="center" vertical="center"/>
    </xf>
    <xf numFmtId="0" fontId="26" fillId="0" borderId="84" xfId="0" applyFont="1" applyBorder="1" applyAlignment="1">
      <alignment horizontal="center" vertical="center"/>
    </xf>
    <xf numFmtId="0" fontId="29" fillId="3" borderId="18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2" fillId="4" borderId="10" xfId="0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34" fillId="3" borderId="10" xfId="0" applyFont="1" applyFill="1" applyBorder="1" applyAlignment="1">
      <alignment horizontal="center"/>
    </xf>
    <xf numFmtId="0" fontId="34" fillId="3" borderId="11" xfId="0" applyFont="1" applyFill="1" applyBorder="1" applyAlignment="1">
      <alignment horizontal="center"/>
    </xf>
    <xf numFmtId="0" fontId="32" fillId="4" borderId="14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0" fontId="33" fillId="4" borderId="5" xfId="0" applyFont="1" applyFill="1" applyBorder="1" applyAlignment="1">
      <alignment horizontal="center"/>
    </xf>
    <xf numFmtId="0" fontId="33" fillId="4" borderId="8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27" fillId="4" borderId="9" xfId="0" applyFont="1" applyFill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2" fillId="4" borderId="20" xfId="0" applyFont="1" applyFill="1" applyBorder="1" applyAlignment="1">
      <alignment horizontal="center"/>
    </xf>
    <xf numFmtId="0" fontId="33" fillId="4" borderId="4" xfId="0" applyFont="1" applyFill="1" applyBorder="1" applyAlignment="1">
      <alignment horizontal="center"/>
    </xf>
    <xf numFmtId="0" fontId="33" fillId="4" borderId="13" xfId="0" applyFont="1" applyFill="1" applyBorder="1" applyAlignment="1">
      <alignment horizontal="center"/>
    </xf>
    <xf numFmtId="0" fontId="32" fillId="4" borderId="91" xfId="0" applyFont="1" applyFill="1" applyBorder="1" applyAlignment="1">
      <alignment horizontal="center"/>
    </xf>
    <xf numFmtId="0" fontId="32" fillId="4" borderId="19" xfId="0" applyFont="1" applyFill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2" fillId="0" borderId="6" xfId="0" applyFont="1" applyBorder="1" applyAlignment="1">
      <alignment horizontal="center"/>
    </xf>
    <xf numFmtId="10" fontId="29" fillId="3" borderId="18" xfId="0" applyNumberFormat="1" applyFont="1" applyFill="1" applyBorder="1" applyAlignment="1">
      <alignment horizontal="center" vertical="center" wrapText="1"/>
    </xf>
    <xf numFmtId="10" fontId="29" fillId="3" borderId="6" xfId="0" applyNumberFormat="1" applyFont="1" applyFill="1" applyBorder="1" applyAlignment="1">
      <alignment horizontal="center" vertical="center" wrapText="1"/>
    </xf>
    <xf numFmtId="10" fontId="29" fillId="3" borderId="14" xfId="0" applyNumberFormat="1" applyFont="1" applyFill="1" applyBorder="1" applyAlignment="1">
      <alignment horizontal="center" vertical="center" wrapText="1"/>
    </xf>
    <xf numFmtId="10" fontId="29" fillId="3" borderId="5" xfId="0" applyNumberFormat="1" applyFont="1" applyFill="1" applyBorder="1" applyAlignment="1">
      <alignment horizontal="center" vertical="center" wrapText="1"/>
    </xf>
    <xf numFmtId="10" fontId="29" fillId="3" borderId="0" xfId="0" applyNumberFormat="1" applyFont="1" applyFill="1" applyBorder="1" applyAlignment="1">
      <alignment horizontal="center" vertical="center" wrapText="1"/>
    </xf>
    <xf numFmtId="10" fontId="29" fillId="3" borderId="4" xfId="0" applyNumberFormat="1" applyFont="1" applyFill="1" applyBorder="1" applyAlignment="1">
      <alignment horizontal="center" vertical="center" wrapText="1"/>
    </xf>
    <xf numFmtId="10" fontId="29" fillId="3" borderId="8" xfId="0" applyNumberFormat="1" applyFont="1" applyFill="1" applyBorder="1" applyAlignment="1">
      <alignment horizontal="center" vertical="center" wrapText="1"/>
    </xf>
    <xf numFmtId="10" fontId="29" fillId="3" borderId="9" xfId="0" applyNumberFormat="1" applyFont="1" applyFill="1" applyBorder="1" applyAlignment="1">
      <alignment horizontal="center" vertical="center" wrapText="1"/>
    </xf>
    <xf numFmtId="10" fontId="29" fillId="3" borderId="13" xfId="0" applyNumberFormat="1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/>
    </xf>
    <xf numFmtId="0" fontId="41" fillId="3" borderId="10" xfId="0" applyFont="1" applyFill="1" applyBorder="1" applyAlignment="1">
      <alignment horizontal="center" vertical="center"/>
    </xf>
    <xf numFmtId="0" fontId="41" fillId="3" borderId="21" xfId="0" applyFont="1" applyFill="1" applyBorder="1" applyAlignment="1">
      <alignment horizontal="center" vertical="center"/>
    </xf>
    <xf numFmtId="0" fontId="41" fillId="3" borderId="11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0" fontId="32" fillId="4" borderId="18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8" fillId="3" borderId="18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31" fillId="3" borderId="18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31" fillId="3" borderId="8" xfId="0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30" fillId="3" borderId="18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27" fillId="3" borderId="3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9" fillId="3" borderId="57" xfId="0" applyFont="1" applyFill="1" applyBorder="1" applyAlignment="1">
      <alignment horizontal="center" vertical="center"/>
    </xf>
    <xf numFmtId="0" fontId="35" fillId="3" borderId="22" xfId="0" applyFont="1" applyFill="1" applyBorder="1" applyAlignment="1">
      <alignment horizontal="center"/>
    </xf>
    <xf numFmtId="0" fontId="35" fillId="3" borderId="23" xfId="0" applyFont="1" applyFill="1" applyBorder="1" applyAlignment="1">
      <alignment horizontal="center"/>
    </xf>
    <xf numFmtId="0" fontId="35" fillId="3" borderId="12" xfId="0" applyFont="1" applyFill="1" applyBorder="1" applyAlignment="1">
      <alignment horizontal="center"/>
    </xf>
    <xf numFmtId="0" fontId="35" fillId="3" borderId="8" xfId="0" applyFont="1" applyFill="1" applyBorder="1" applyAlignment="1">
      <alignment horizontal="center"/>
    </xf>
    <xf numFmtId="0" fontId="35" fillId="3" borderId="9" xfId="0" applyFont="1" applyFill="1" applyBorder="1" applyAlignment="1">
      <alignment horizontal="center"/>
    </xf>
    <xf numFmtId="0" fontId="35" fillId="3" borderId="13" xfId="0" applyFont="1" applyFill="1" applyBorder="1" applyAlignment="1">
      <alignment horizontal="center"/>
    </xf>
    <xf numFmtId="10" fontId="34" fillId="3" borderId="18" xfId="0" applyNumberFormat="1" applyFont="1" applyFill="1" applyBorder="1" applyAlignment="1">
      <alignment horizontal="center" vertical="center" wrapText="1"/>
    </xf>
    <xf numFmtId="10" fontId="34" fillId="3" borderId="6" xfId="0" applyNumberFormat="1" applyFont="1" applyFill="1" applyBorder="1" applyAlignment="1">
      <alignment horizontal="center" vertical="center" wrapText="1"/>
    </xf>
    <xf numFmtId="10" fontId="34" fillId="3" borderId="14" xfId="0" applyNumberFormat="1" applyFont="1" applyFill="1" applyBorder="1" applyAlignment="1">
      <alignment horizontal="center" vertical="center" wrapText="1"/>
    </xf>
    <xf numFmtId="10" fontId="34" fillId="3" borderId="5" xfId="0" applyNumberFormat="1" applyFont="1" applyFill="1" applyBorder="1" applyAlignment="1">
      <alignment horizontal="center" vertical="center" wrapText="1"/>
    </xf>
    <xf numFmtId="10" fontId="34" fillId="3" borderId="0" xfId="0" applyNumberFormat="1" applyFont="1" applyFill="1" applyBorder="1" applyAlignment="1">
      <alignment horizontal="center" vertical="center" wrapText="1"/>
    </xf>
    <xf numFmtId="10" fontId="34" fillId="3" borderId="4" xfId="0" applyNumberFormat="1" applyFont="1" applyFill="1" applyBorder="1" applyAlignment="1">
      <alignment horizontal="center" vertical="center" wrapText="1"/>
    </xf>
    <xf numFmtId="10" fontId="34" fillId="3" borderId="8" xfId="0" applyNumberFormat="1" applyFont="1" applyFill="1" applyBorder="1" applyAlignment="1">
      <alignment horizontal="center" vertical="center" wrapText="1"/>
    </xf>
    <xf numFmtId="10" fontId="34" fillId="3" borderId="9" xfId="0" applyNumberFormat="1" applyFont="1" applyFill="1" applyBorder="1" applyAlignment="1">
      <alignment horizontal="center" vertical="center" wrapText="1"/>
    </xf>
    <xf numFmtId="10" fontId="34" fillId="3" borderId="13" xfId="0" applyNumberFormat="1" applyFont="1" applyFill="1" applyBorder="1" applyAlignment="1">
      <alignment horizontal="center" vertical="center" wrapText="1"/>
    </xf>
    <xf numFmtId="0" fontId="29" fillId="3" borderId="91" xfId="0" applyFont="1" applyFill="1" applyBorder="1" applyAlignment="1">
      <alignment horizontal="center" vertical="center"/>
    </xf>
    <xf numFmtId="0" fontId="29" fillId="3" borderId="58" xfId="0" applyFont="1" applyFill="1" applyBorder="1" applyAlignment="1">
      <alignment horizontal="center" vertical="center"/>
    </xf>
    <xf numFmtId="0" fontId="30" fillId="3" borderId="91" xfId="0" applyFont="1" applyFill="1" applyBorder="1" applyAlignment="1">
      <alignment horizontal="center" vertical="center"/>
    </xf>
    <xf numFmtId="0" fontId="30" fillId="3" borderId="58" xfId="0" applyFont="1" applyFill="1" applyBorder="1" applyAlignment="1">
      <alignment horizontal="center" vertical="center"/>
    </xf>
    <xf numFmtId="0" fontId="28" fillId="3" borderId="35" xfId="0" applyFont="1" applyFill="1" applyBorder="1" applyAlignment="1">
      <alignment horizontal="center" vertical="center"/>
    </xf>
    <xf numFmtId="0" fontId="29" fillId="3" borderId="16" xfId="0" applyFont="1" applyFill="1" applyBorder="1" applyAlignment="1">
      <alignment horizontal="center" vertical="center"/>
    </xf>
    <xf numFmtId="0" fontId="29" fillId="3" borderId="17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35" fillId="3" borderId="92" xfId="0" applyFont="1" applyFill="1" applyBorder="1" applyAlignment="1">
      <alignment horizontal="center"/>
    </xf>
    <xf numFmtId="0" fontId="35" fillId="3" borderId="93" xfId="0" applyFont="1" applyFill="1" applyBorder="1" applyAlignment="1">
      <alignment horizontal="center"/>
    </xf>
    <xf numFmtId="0" fontId="35" fillId="3" borderId="94" xfId="0" applyFont="1" applyFill="1" applyBorder="1" applyAlignment="1">
      <alignment horizontal="center"/>
    </xf>
    <xf numFmtId="0" fontId="32" fillId="0" borderId="5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57" fillId="0" borderId="4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5" xfId="0" applyFont="1" applyBorder="1" applyAlignment="1">
      <alignment horizontal="center" vertical="center"/>
    </xf>
    <xf numFmtId="0" fontId="57" fillId="0" borderId="8" xfId="0" applyFont="1" applyBorder="1" applyAlignment="1">
      <alignment horizontal="center" vertical="center"/>
    </xf>
    <xf numFmtId="0" fontId="56" fillId="3" borderId="95" xfId="0" applyFont="1" applyFill="1" applyBorder="1" applyAlignment="1">
      <alignment horizontal="center" vertical="center"/>
    </xf>
    <xf numFmtId="0" fontId="56" fillId="3" borderId="21" xfId="0" applyFont="1" applyFill="1" applyBorder="1" applyAlignment="1">
      <alignment horizontal="center" vertical="center"/>
    </xf>
    <xf numFmtId="0" fontId="56" fillId="3" borderId="11" xfId="0" applyFont="1" applyFill="1" applyBorder="1" applyAlignment="1">
      <alignment horizontal="center" vertical="center"/>
    </xf>
    <xf numFmtId="0" fontId="28" fillId="3" borderId="95" xfId="0" applyFont="1" applyFill="1" applyBorder="1" applyAlignment="1">
      <alignment horizontal="center" vertical="center" wrapText="1"/>
    </xf>
    <xf numFmtId="0" fontId="31" fillId="3" borderId="91" xfId="0" applyFont="1" applyFill="1" applyBorder="1" applyAlignment="1">
      <alignment horizontal="center" vertical="center"/>
    </xf>
    <xf numFmtId="0" fontId="31" fillId="3" borderId="57" xfId="0" applyFont="1" applyFill="1" applyBorder="1" applyAlignment="1">
      <alignment horizontal="center" vertical="center"/>
    </xf>
    <xf numFmtId="0" fontId="31" fillId="3" borderId="58" xfId="0" applyFont="1" applyFill="1" applyBorder="1" applyAlignment="1">
      <alignment horizontal="center" vertical="center"/>
    </xf>
    <xf numFmtId="0" fontId="34" fillId="3" borderId="91" xfId="0" applyFont="1" applyFill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32" fillId="0" borderId="91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 wrapText="1"/>
    </xf>
    <xf numFmtId="0" fontId="29" fillId="4" borderId="57" xfId="0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horizontal="center" vertical="center"/>
    </xf>
    <xf numFmtId="0" fontId="59" fillId="3" borderId="91" xfId="0" applyFont="1" applyFill="1" applyBorder="1" applyAlignment="1">
      <alignment horizontal="center" vertical="center"/>
    </xf>
    <xf numFmtId="0" fontId="59" fillId="3" borderId="57" xfId="0" applyFont="1" applyFill="1" applyBorder="1" applyAlignment="1">
      <alignment horizontal="center" vertical="center"/>
    </xf>
    <xf numFmtId="0" fontId="59" fillId="3" borderId="58" xfId="0" applyFont="1" applyFill="1" applyBorder="1" applyAlignment="1">
      <alignment horizontal="center" vertical="center"/>
    </xf>
    <xf numFmtId="0" fontId="59" fillId="3" borderId="5" xfId="0" applyFont="1" applyFill="1" applyBorder="1" applyAlignment="1">
      <alignment horizontal="center" vertical="center"/>
    </xf>
    <xf numFmtId="0" fontId="59" fillId="3" borderId="0" xfId="0" applyFont="1" applyFill="1" applyBorder="1" applyAlignment="1">
      <alignment horizontal="center" vertical="center"/>
    </xf>
    <xf numFmtId="0" fontId="59" fillId="3" borderId="4" xfId="0" applyFont="1" applyFill="1" applyBorder="1" applyAlignment="1">
      <alignment horizontal="center" vertical="center"/>
    </xf>
    <xf numFmtId="0" fontId="59" fillId="3" borderId="8" xfId="0" applyFont="1" applyFill="1" applyBorder="1" applyAlignment="1">
      <alignment horizontal="center" vertical="center"/>
    </xf>
    <xf numFmtId="0" fontId="59" fillId="3" borderId="9" xfId="0" applyFont="1" applyFill="1" applyBorder="1" applyAlignment="1">
      <alignment horizontal="center" vertical="center"/>
    </xf>
    <xf numFmtId="0" fontId="59" fillId="3" borderId="13" xfId="0" applyFont="1" applyFill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32" fillId="0" borderId="9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94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29" fillId="4" borderId="91" xfId="0" applyFont="1" applyFill="1" applyBorder="1" applyAlignment="1">
      <alignment horizontal="center" vertical="center"/>
    </xf>
    <xf numFmtId="0" fontId="29" fillId="4" borderId="19" xfId="0" applyFont="1" applyFill="1" applyBorder="1" applyAlignment="1">
      <alignment horizontal="center" vertical="center"/>
    </xf>
    <xf numFmtId="0" fontId="29" fillId="4" borderId="58" xfId="0" applyFont="1" applyFill="1" applyBorder="1" applyAlignment="1">
      <alignment horizontal="center" vertical="center"/>
    </xf>
    <xf numFmtId="0" fontId="29" fillId="4" borderId="15" xfId="0" applyFont="1" applyFill="1" applyBorder="1" applyAlignment="1">
      <alignment horizontal="center" vertical="center"/>
    </xf>
    <xf numFmtId="0" fontId="57" fillId="4" borderId="5" xfId="0" applyFont="1" applyFill="1" applyBorder="1" applyAlignment="1">
      <alignment horizontal="center" vertical="center"/>
    </xf>
    <xf numFmtId="0" fontId="57" fillId="4" borderId="8" xfId="0" applyFont="1" applyFill="1" applyBorder="1" applyAlignment="1">
      <alignment horizontal="center" vertical="center"/>
    </xf>
    <xf numFmtId="0" fontId="58" fillId="4" borderId="0" xfId="0" applyFont="1" applyFill="1" applyBorder="1" applyAlignment="1">
      <alignment horizontal="center" vertical="center"/>
    </xf>
    <xf numFmtId="0" fontId="58" fillId="4" borderId="9" xfId="0" applyFont="1" applyFill="1" applyBorder="1" applyAlignment="1">
      <alignment horizontal="center" vertical="center"/>
    </xf>
    <xf numFmtId="0" fontId="57" fillId="4" borderId="4" xfId="0" applyFont="1" applyFill="1" applyBorder="1" applyAlignment="1">
      <alignment horizontal="center" vertical="center"/>
    </xf>
    <xf numFmtId="0" fontId="57" fillId="4" borderId="13" xfId="0" applyFont="1" applyFill="1" applyBorder="1" applyAlignment="1">
      <alignment horizontal="center" vertical="center"/>
    </xf>
    <xf numFmtId="0" fontId="52" fillId="3" borderId="95" xfId="0" applyFont="1" applyFill="1" applyBorder="1" applyAlignment="1">
      <alignment horizontal="center" vertical="center"/>
    </xf>
    <xf numFmtId="0" fontId="52" fillId="3" borderId="11" xfId="0" applyFont="1" applyFill="1" applyBorder="1" applyAlignment="1">
      <alignment horizontal="center" vertical="center"/>
    </xf>
    <xf numFmtId="0" fontId="57" fillId="4" borderId="0" xfId="0" applyFont="1" applyFill="1" applyBorder="1" applyAlignment="1">
      <alignment horizontal="center" vertical="center"/>
    </xf>
    <xf numFmtId="0" fontId="57" fillId="4" borderId="9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42" fillId="4" borderId="95" xfId="0" applyFont="1" applyFill="1" applyBorder="1" applyAlignment="1">
      <alignment horizontal="center" vertical="center"/>
    </xf>
    <xf numFmtId="0" fontId="42" fillId="4" borderId="11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4" borderId="9" xfId="0" applyFont="1" applyFill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12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3" fillId="4" borderId="5" xfId="0" applyFont="1" applyFill="1" applyBorder="1" applyAlignment="1">
      <alignment horizontal="center" vertical="center"/>
    </xf>
    <xf numFmtId="0" fontId="33" fillId="4" borderId="8" xfId="0" applyFont="1" applyFill="1" applyBorder="1" applyAlignment="1">
      <alignment horizontal="center" vertical="center"/>
    </xf>
    <xf numFmtId="0" fontId="42" fillId="4" borderId="10" xfId="0" applyFont="1" applyFill="1" applyBorder="1" applyAlignment="1">
      <alignment horizontal="center" vertical="center"/>
    </xf>
    <xf numFmtId="0" fontId="52" fillId="3" borderId="10" xfId="0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4" borderId="18" xfId="0" applyFont="1" applyFill="1" applyBorder="1" applyAlignment="1">
      <alignment horizontal="center" vertical="center"/>
    </xf>
    <xf numFmtId="0" fontId="32" fillId="4" borderId="19" xfId="0" applyFont="1" applyFill="1" applyBorder="1" applyAlignment="1">
      <alignment horizontal="center" vertical="center"/>
    </xf>
    <xf numFmtId="0" fontId="32" fillId="4" borderId="6" xfId="0" applyFont="1" applyFill="1" applyBorder="1" applyAlignment="1">
      <alignment horizontal="center" vertical="center"/>
    </xf>
    <xf numFmtId="0" fontId="32" fillId="4" borderId="20" xfId="0" applyFont="1" applyFill="1" applyBorder="1" applyAlignment="1">
      <alignment horizontal="center" vertical="center"/>
    </xf>
    <xf numFmtId="0" fontId="32" fillId="4" borderId="14" xfId="0" applyFont="1" applyFill="1" applyBorder="1" applyAlignment="1">
      <alignment horizontal="center" vertical="center"/>
    </xf>
    <xf numFmtId="0" fontId="32" fillId="4" borderId="15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/>
    </xf>
    <xf numFmtId="0" fontId="33" fillId="4" borderId="4" xfId="0" applyFont="1" applyFill="1" applyBorder="1" applyAlignment="1">
      <alignment horizontal="center" vertical="center"/>
    </xf>
    <xf numFmtId="0" fontId="33" fillId="4" borderId="13" xfId="0" applyFont="1" applyFill="1" applyBorder="1" applyAlignment="1">
      <alignment horizontal="center" vertical="center"/>
    </xf>
    <xf numFmtId="20" fontId="52" fillId="3" borderId="10" xfId="0" applyNumberFormat="1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 wrapText="1"/>
    </xf>
    <xf numFmtId="0" fontId="18" fillId="3" borderId="29" xfId="1" applyFont="1" applyFill="1" applyBorder="1" applyAlignment="1">
      <alignment horizontal="center" vertical="center"/>
    </xf>
    <xf numFmtId="0" fontId="18" fillId="3" borderId="30" xfId="1" applyFont="1" applyFill="1" applyBorder="1" applyAlignment="1">
      <alignment horizontal="center" vertical="center"/>
    </xf>
    <xf numFmtId="0" fontId="23" fillId="3" borderId="28" xfId="1" applyFont="1" applyFill="1" applyBorder="1" applyAlignment="1">
      <alignment horizontal="center" vertical="center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9" fillId="0" borderId="8" xfId="0" applyFont="1" applyBorder="1" applyAlignment="1">
      <alignment horizontal="center"/>
    </xf>
    <xf numFmtId="0" fontId="49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50" fillId="0" borderId="80" xfId="0" applyFont="1" applyBorder="1" applyAlignment="1">
      <alignment horizontal="center"/>
    </xf>
    <xf numFmtId="0" fontId="50" fillId="0" borderId="67" xfId="0" applyFont="1" applyBorder="1" applyAlignment="1">
      <alignment horizontal="center"/>
    </xf>
    <xf numFmtId="0" fontId="50" fillId="0" borderId="72" xfId="0" applyFont="1" applyBorder="1" applyAlignment="1">
      <alignment horizontal="center"/>
    </xf>
    <xf numFmtId="0" fontId="50" fillId="0" borderId="81" xfId="0" applyFont="1" applyBorder="1" applyAlignment="1">
      <alignment horizontal="center"/>
    </xf>
    <xf numFmtId="0" fontId="50" fillId="0" borderId="68" xfId="0" applyFont="1" applyBorder="1" applyAlignment="1">
      <alignment horizontal="center"/>
    </xf>
    <xf numFmtId="0" fontId="50" fillId="0" borderId="73" xfId="0" applyFont="1" applyBorder="1" applyAlignment="1">
      <alignment horizontal="center"/>
    </xf>
    <xf numFmtId="0" fontId="48" fillId="0" borderId="5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59" xfId="0" applyFont="1" applyBorder="1" applyAlignment="1">
      <alignment horizontal="left"/>
    </xf>
    <xf numFmtId="0" fontId="48" fillId="0" borderId="57" xfId="0" applyFont="1" applyBorder="1" applyAlignment="1">
      <alignment horizontal="left"/>
    </xf>
    <xf numFmtId="0" fontId="48" fillId="0" borderId="58" xfId="0" applyFont="1" applyBorder="1" applyAlignment="1">
      <alignment horizontal="left"/>
    </xf>
    <xf numFmtId="0" fontId="48" fillId="3" borderId="57" xfId="0" applyFont="1" applyFill="1" applyBorder="1" applyAlignment="1">
      <alignment horizontal="center" vertical="center"/>
    </xf>
    <xf numFmtId="0" fontId="48" fillId="3" borderId="9" xfId="0" applyFont="1" applyFill="1" applyBorder="1" applyAlignment="1">
      <alignment horizontal="center" vertical="center"/>
    </xf>
    <xf numFmtId="0" fontId="48" fillId="0" borderId="74" xfId="0" applyFont="1" applyBorder="1" applyAlignment="1">
      <alignment horizontal="center"/>
    </xf>
    <xf numFmtId="0" fontId="48" fillId="0" borderId="62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8" fillId="0" borderId="59" xfId="0" applyFont="1" applyBorder="1" applyAlignment="1">
      <alignment horizontal="center" vertical="center"/>
    </xf>
    <xf numFmtId="0" fontId="48" fillId="0" borderId="8" xfId="0" applyFont="1" applyBorder="1" applyAlignment="1">
      <alignment horizontal="center" vertical="center"/>
    </xf>
    <xf numFmtId="0" fontId="48" fillId="0" borderId="57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3" fillId="0" borderId="59" xfId="0" applyFont="1" applyBorder="1" applyAlignment="1">
      <alignment horizontal="center" vertical="center"/>
    </xf>
    <xf numFmtId="0" fontId="53" fillId="0" borderId="57" xfId="0" applyFont="1" applyBorder="1" applyAlignment="1"/>
    <xf numFmtId="0" fontId="53" fillId="0" borderId="8" xfId="0" applyFont="1" applyBorder="1" applyAlignment="1"/>
    <xf numFmtId="0" fontId="53" fillId="0" borderId="9" xfId="0" applyFont="1" applyBorder="1" applyAlignment="1"/>
    <xf numFmtId="14" fontId="11" fillId="0" borderId="57" xfId="0" applyNumberFormat="1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/>
    </xf>
    <xf numFmtId="0" fontId="48" fillId="0" borderId="48" xfId="0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47" fillId="0" borderId="0" xfId="0" applyFont="1" applyBorder="1" applyAlignment="1">
      <alignment horizontal="center"/>
    </xf>
    <xf numFmtId="0" fontId="23" fillId="6" borderId="5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7" xfId="0" applyBorder="1" applyAlignment="1"/>
    <xf numFmtId="0" fontId="53" fillId="0" borderId="8" xfId="0" applyFont="1" applyBorder="1" applyAlignment="1">
      <alignment horizontal="center" vertical="center"/>
    </xf>
    <xf numFmtId="0" fontId="0" fillId="0" borderId="9" xfId="0" applyBorder="1" applyAlignment="1"/>
    <xf numFmtId="0" fontId="23" fillId="6" borderId="58" xfId="0" applyFont="1" applyFill="1" applyBorder="1" applyAlignment="1">
      <alignment horizontal="center" vertical="center"/>
    </xf>
    <xf numFmtId="0" fontId="50" fillId="0" borderId="63" xfId="0" applyFont="1" applyBorder="1" applyAlignment="1">
      <alignment horizontal="center"/>
    </xf>
    <xf numFmtId="0" fontId="50" fillId="0" borderId="64" xfId="0" applyFont="1" applyBorder="1" applyAlignment="1">
      <alignment horizontal="center"/>
    </xf>
  </cellXfs>
  <cellStyles count="6">
    <cellStyle name="Hypertextový odkaz 2" xfId="5"/>
    <cellStyle name="normální" xfId="0" builtinId="0"/>
    <cellStyle name="Normální 2" xfId="1"/>
    <cellStyle name="Normální 2 2" xfId="4"/>
    <cellStyle name="Normální 3" xfId="2"/>
    <cellStyle name="normální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0718" y="1470712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130255</xdr:rowOff>
    </xdr:from>
    <xdr:to>
      <xdr:col>10</xdr:col>
      <xdr:colOff>230367</xdr:colOff>
      <xdr:row>17</xdr:row>
      <xdr:rowOff>80591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36111" y="3194468"/>
          <a:ext cx="563596" cy="53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121920</xdr:rowOff>
    </xdr:from>
    <xdr:to>
      <xdr:col>4</xdr:col>
      <xdr:colOff>235937</xdr:colOff>
      <xdr:row>9</xdr:row>
      <xdr:rowOff>76797</xdr:rowOff>
    </xdr:to>
    <xdr:pic>
      <xdr:nvPicPr>
        <xdr:cNvPr id="1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6060" y="1463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18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4528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9" name="Obrázek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606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20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3766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1" name="Obrázek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606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4528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23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368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2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45280" y="3002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76525" y="2238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19550" y="38004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7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70468</xdr:colOff>
      <xdr:row>22</xdr:row>
      <xdr:rowOff>120527</xdr:rowOff>
    </xdr:from>
    <xdr:to>
      <xdr:col>16</xdr:col>
      <xdr:colOff>236853</xdr:colOff>
      <xdr:row>25</xdr:row>
      <xdr:rowOff>70862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19708" y="4570607"/>
          <a:ext cx="562625" cy="52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6060" y="2232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37660" y="3771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8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4335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9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11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86050" y="1485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1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9075" y="30670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10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13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14" name="Obrázek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15" name="Obrázek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1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130255</xdr:rowOff>
    </xdr:from>
    <xdr:to>
      <xdr:col>10</xdr:col>
      <xdr:colOff>230367</xdr:colOff>
      <xdr:row>17</xdr:row>
      <xdr:rowOff>80591</xdr:rowOff>
    </xdr:to>
    <xdr:pic>
      <xdr:nvPicPr>
        <xdr:cNvPr id="18" name="Obrázek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6383" y="3025855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121920</xdr:rowOff>
    </xdr:from>
    <xdr:to>
      <xdr:col>4</xdr:col>
      <xdr:colOff>235937</xdr:colOff>
      <xdr:row>9</xdr:row>
      <xdr:rowOff>76797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93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9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11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95575" y="1495425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1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13835" y="3049905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0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3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4" name="Obrázek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121920</xdr:rowOff>
    </xdr:from>
    <xdr:to>
      <xdr:col>4</xdr:col>
      <xdr:colOff>235937</xdr:colOff>
      <xdr:row>9</xdr:row>
      <xdr:rowOff>76797</xdr:rowOff>
    </xdr:to>
    <xdr:pic>
      <xdr:nvPicPr>
        <xdr:cNvPr id="1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606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18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4528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9" name="Obrázek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6060" y="1478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20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3766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1" name="Obrázek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606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45280" y="30251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23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3680" y="1463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2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4528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9075" y="37909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9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70468</xdr:colOff>
      <xdr:row>22</xdr:row>
      <xdr:rowOff>120527</xdr:rowOff>
    </xdr:from>
    <xdr:to>
      <xdr:col>16</xdr:col>
      <xdr:colOff>236853</xdr:colOff>
      <xdr:row>25</xdr:row>
      <xdr:rowOff>70862</xdr:rowOff>
    </xdr:to>
    <xdr:pic>
      <xdr:nvPicPr>
        <xdr:cNvPr id="10" name="Obrázek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19708" y="4570607"/>
          <a:ext cx="562625" cy="52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368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45280" y="3002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121920</xdr:rowOff>
    </xdr:from>
    <xdr:to>
      <xdr:col>4</xdr:col>
      <xdr:colOff>235937</xdr:colOff>
      <xdr:row>9</xdr:row>
      <xdr:rowOff>76797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63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9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0" name="Obrázek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1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1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2034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13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02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6" name="Obrázek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8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fsp01\divisions\DOCUME~1\User\LOCALS~1\Temp\Vanocni%20turnaj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E5" sqref="E5"/>
    </sheetView>
  </sheetViews>
  <sheetFormatPr defaultRowHeight="15"/>
  <cols>
    <col min="1" max="1" width="3.7109375" customWidth="1"/>
    <col min="2" max="2" width="11.28515625" customWidth="1"/>
    <col min="3" max="3" width="6" bestFit="1" customWidth="1"/>
    <col min="4" max="4" width="6.85546875" bestFit="1" customWidth="1"/>
    <col min="5" max="5" width="41.7109375" customWidth="1"/>
    <col min="6" max="6" width="35.42578125" bestFit="1" customWidth="1"/>
    <col min="7" max="7" width="6.28515625" customWidth="1"/>
    <col min="9" max="9" width="15.5703125" customWidth="1"/>
    <col min="10" max="10" width="11.140625" customWidth="1"/>
    <col min="257" max="257" width="3.7109375" customWidth="1"/>
    <col min="258" max="258" width="11.28515625" customWidth="1"/>
    <col min="259" max="259" width="6" bestFit="1" customWidth="1"/>
    <col min="260" max="260" width="6.85546875" bestFit="1" customWidth="1"/>
    <col min="261" max="261" width="41.7109375" customWidth="1"/>
    <col min="262" max="262" width="35.42578125" bestFit="1" customWidth="1"/>
    <col min="263" max="263" width="6.28515625" customWidth="1"/>
    <col min="265" max="265" width="15.5703125" customWidth="1"/>
    <col min="266" max="266" width="11.140625" customWidth="1"/>
    <col min="513" max="513" width="3.7109375" customWidth="1"/>
    <col min="514" max="514" width="11.28515625" customWidth="1"/>
    <col min="515" max="515" width="6" bestFit="1" customWidth="1"/>
    <col min="516" max="516" width="6.85546875" bestFit="1" customWidth="1"/>
    <col min="517" max="517" width="41.7109375" customWidth="1"/>
    <col min="518" max="518" width="35.42578125" bestFit="1" customWidth="1"/>
    <col min="519" max="519" width="6.28515625" customWidth="1"/>
    <col min="521" max="521" width="15.5703125" customWidth="1"/>
    <col min="522" max="522" width="11.140625" customWidth="1"/>
    <col min="769" max="769" width="3.7109375" customWidth="1"/>
    <col min="770" max="770" width="11.28515625" customWidth="1"/>
    <col min="771" max="771" width="6" bestFit="1" customWidth="1"/>
    <col min="772" max="772" width="6.85546875" bestFit="1" customWidth="1"/>
    <col min="773" max="773" width="41.7109375" customWidth="1"/>
    <col min="774" max="774" width="35.42578125" bestFit="1" customWidth="1"/>
    <col min="775" max="775" width="6.28515625" customWidth="1"/>
    <col min="777" max="777" width="15.5703125" customWidth="1"/>
    <col min="778" max="778" width="11.140625" customWidth="1"/>
    <col min="1025" max="1025" width="3.7109375" customWidth="1"/>
    <col min="1026" max="1026" width="11.28515625" customWidth="1"/>
    <col min="1027" max="1027" width="6" bestFit="1" customWidth="1"/>
    <col min="1028" max="1028" width="6.85546875" bestFit="1" customWidth="1"/>
    <col min="1029" max="1029" width="41.7109375" customWidth="1"/>
    <col min="1030" max="1030" width="35.42578125" bestFit="1" customWidth="1"/>
    <col min="1031" max="1031" width="6.28515625" customWidth="1"/>
    <col min="1033" max="1033" width="15.5703125" customWidth="1"/>
    <col min="1034" max="1034" width="11.140625" customWidth="1"/>
    <col min="1281" max="1281" width="3.7109375" customWidth="1"/>
    <col min="1282" max="1282" width="11.28515625" customWidth="1"/>
    <col min="1283" max="1283" width="6" bestFit="1" customWidth="1"/>
    <col min="1284" max="1284" width="6.85546875" bestFit="1" customWidth="1"/>
    <col min="1285" max="1285" width="41.7109375" customWidth="1"/>
    <col min="1286" max="1286" width="35.42578125" bestFit="1" customWidth="1"/>
    <col min="1287" max="1287" width="6.28515625" customWidth="1"/>
    <col min="1289" max="1289" width="15.5703125" customWidth="1"/>
    <col min="1290" max="1290" width="11.140625" customWidth="1"/>
    <col min="1537" max="1537" width="3.7109375" customWidth="1"/>
    <col min="1538" max="1538" width="11.28515625" customWidth="1"/>
    <col min="1539" max="1539" width="6" bestFit="1" customWidth="1"/>
    <col min="1540" max="1540" width="6.85546875" bestFit="1" customWidth="1"/>
    <col min="1541" max="1541" width="41.7109375" customWidth="1"/>
    <col min="1542" max="1542" width="35.42578125" bestFit="1" customWidth="1"/>
    <col min="1543" max="1543" width="6.28515625" customWidth="1"/>
    <col min="1545" max="1545" width="15.5703125" customWidth="1"/>
    <col min="1546" max="1546" width="11.140625" customWidth="1"/>
    <col min="1793" max="1793" width="3.7109375" customWidth="1"/>
    <col min="1794" max="1794" width="11.28515625" customWidth="1"/>
    <col min="1795" max="1795" width="6" bestFit="1" customWidth="1"/>
    <col min="1796" max="1796" width="6.85546875" bestFit="1" customWidth="1"/>
    <col min="1797" max="1797" width="41.7109375" customWidth="1"/>
    <col min="1798" max="1798" width="35.42578125" bestFit="1" customWidth="1"/>
    <col min="1799" max="1799" width="6.28515625" customWidth="1"/>
    <col min="1801" max="1801" width="15.5703125" customWidth="1"/>
    <col min="1802" max="1802" width="11.140625" customWidth="1"/>
    <col min="2049" max="2049" width="3.7109375" customWidth="1"/>
    <col min="2050" max="2050" width="11.28515625" customWidth="1"/>
    <col min="2051" max="2051" width="6" bestFit="1" customWidth="1"/>
    <col min="2052" max="2052" width="6.85546875" bestFit="1" customWidth="1"/>
    <col min="2053" max="2053" width="41.7109375" customWidth="1"/>
    <col min="2054" max="2054" width="35.42578125" bestFit="1" customWidth="1"/>
    <col min="2055" max="2055" width="6.28515625" customWidth="1"/>
    <col min="2057" max="2057" width="15.5703125" customWidth="1"/>
    <col min="2058" max="2058" width="11.140625" customWidth="1"/>
    <col min="2305" max="2305" width="3.7109375" customWidth="1"/>
    <col min="2306" max="2306" width="11.28515625" customWidth="1"/>
    <col min="2307" max="2307" width="6" bestFit="1" customWidth="1"/>
    <col min="2308" max="2308" width="6.85546875" bestFit="1" customWidth="1"/>
    <col min="2309" max="2309" width="41.7109375" customWidth="1"/>
    <col min="2310" max="2310" width="35.42578125" bestFit="1" customWidth="1"/>
    <col min="2311" max="2311" width="6.28515625" customWidth="1"/>
    <col min="2313" max="2313" width="15.5703125" customWidth="1"/>
    <col min="2314" max="2314" width="11.140625" customWidth="1"/>
    <col min="2561" max="2561" width="3.7109375" customWidth="1"/>
    <col min="2562" max="2562" width="11.28515625" customWidth="1"/>
    <col min="2563" max="2563" width="6" bestFit="1" customWidth="1"/>
    <col min="2564" max="2564" width="6.85546875" bestFit="1" customWidth="1"/>
    <col min="2565" max="2565" width="41.7109375" customWidth="1"/>
    <col min="2566" max="2566" width="35.42578125" bestFit="1" customWidth="1"/>
    <col min="2567" max="2567" width="6.28515625" customWidth="1"/>
    <col min="2569" max="2569" width="15.5703125" customWidth="1"/>
    <col min="2570" max="2570" width="11.140625" customWidth="1"/>
    <col min="2817" max="2817" width="3.7109375" customWidth="1"/>
    <col min="2818" max="2818" width="11.28515625" customWidth="1"/>
    <col min="2819" max="2819" width="6" bestFit="1" customWidth="1"/>
    <col min="2820" max="2820" width="6.85546875" bestFit="1" customWidth="1"/>
    <col min="2821" max="2821" width="41.7109375" customWidth="1"/>
    <col min="2822" max="2822" width="35.42578125" bestFit="1" customWidth="1"/>
    <col min="2823" max="2823" width="6.28515625" customWidth="1"/>
    <col min="2825" max="2825" width="15.5703125" customWidth="1"/>
    <col min="2826" max="2826" width="11.140625" customWidth="1"/>
    <col min="3073" max="3073" width="3.7109375" customWidth="1"/>
    <col min="3074" max="3074" width="11.28515625" customWidth="1"/>
    <col min="3075" max="3075" width="6" bestFit="1" customWidth="1"/>
    <col min="3076" max="3076" width="6.85546875" bestFit="1" customWidth="1"/>
    <col min="3077" max="3077" width="41.7109375" customWidth="1"/>
    <col min="3078" max="3078" width="35.42578125" bestFit="1" customWidth="1"/>
    <col min="3079" max="3079" width="6.28515625" customWidth="1"/>
    <col min="3081" max="3081" width="15.5703125" customWidth="1"/>
    <col min="3082" max="3082" width="11.140625" customWidth="1"/>
    <col min="3329" max="3329" width="3.7109375" customWidth="1"/>
    <col min="3330" max="3330" width="11.28515625" customWidth="1"/>
    <col min="3331" max="3331" width="6" bestFit="1" customWidth="1"/>
    <col min="3332" max="3332" width="6.85546875" bestFit="1" customWidth="1"/>
    <col min="3333" max="3333" width="41.7109375" customWidth="1"/>
    <col min="3334" max="3334" width="35.42578125" bestFit="1" customWidth="1"/>
    <col min="3335" max="3335" width="6.28515625" customWidth="1"/>
    <col min="3337" max="3337" width="15.5703125" customWidth="1"/>
    <col min="3338" max="3338" width="11.140625" customWidth="1"/>
    <col min="3585" max="3585" width="3.7109375" customWidth="1"/>
    <col min="3586" max="3586" width="11.28515625" customWidth="1"/>
    <col min="3587" max="3587" width="6" bestFit="1" customWidth="1"/>
    <col min="3588" max="3588" width="6.85546875" bestFit="1" customWidth="1"/>
    <col min="3589" max="3589" width="41.7109375" customWidth="1"/>
    <col min="3590" max="3590" width="35.42578125" bestFit="1" customWidth="1"/>
    <col min="3591" max="3591" width="6.28515625" customWidth="1"/>
    <col min="3593" max="3593" width="15.5703125" customWidth="1"/>
    <col min="3594" max="3594" width="11.140625" customWidth="1"/>
    <col min="3841" max="3841" width="3.7109375" customWidth="1"/>
    <col min="3842" max="3842" width="11.28515625" customWidth="1"/>
    <col min="3843" max="3843" width="6" bestFit="1" customWidth="1"/>
    <col min="3844" max="3844" width="6.85546875" bestFit="1" customWidth="1"/>
    <col min="3845" max="3845" width="41.7109375" customWidth="1"/>
    <col min="3846" max="3846" width="35.42578125" bestFit="1" customWidth="1"/>
    <col min="3847" max="3847" width="6.28515625" customWidth="1"/>
    <col min="3849" max="3849" width="15.5703125" customWidth="1"/>
    <col min="3850" max="3850" width="11.140625" customWidth="1"/>
    <col min="4097" max="4097" width="3.7109375" customWidth="1"/>
    <col min="4098" max="4098" width="11.28515625" customWidth="1"/>
    <col min="4099" max="4099" width="6" bestFit="1" customWidth="1"/>
    <col min="4100" max="4100" width="6.85546875" bestFit="1" customWidth="1"/>
    <col min="4101" max="4101" width="41.7109375" customWidth="1"/>
    <col min="4102" max="4102" width="35.42578125" bestFit="1" customWidth="1"/>
    <col min="4103" max="4103" width="6.28515625" customWidth="1"/>
    <col min="4105" max="4105" width="15.5703125" customWidth="1"/>
    <col min="4106" max="4106" width="11.140625" customWidth="1"/>
    <col min="4353" max="4353" width="3.7109375" customWidth="1"/>
    <col min="4354" max="4354" width="11.28515625" customWidth="1"/>
    <col min="4355" max="4355" width="6" bestFit="1" customWidth="1"/>
    <col min="4356" max="4356" width="6.85546875" bestFit="1" customWidth="1"/>
    <col min="4357" max="4357" width="41.7109375" customWidth="1"/>
    <col min="4358" max="4358" width="35.42578125" bestFit="1" customWidth="1"/>
    <col min="4359" max="4359" width="6.28515625" customWidth="1"/>
    <col min="4361" max="4361" width="15.5703125" customWidth="1"/>
    <col min="4362" max="4362" width="11.140625" customWidth="1"/>
    <col min="4609" max="4609" width="3.7109375" customWidth="1"/>
    <col min="4610" max="4610" width="11.28515625" customWidth="1"/>
    <col min="4611" max="4611" width="6" bestFit="1" customWidth="1"/>
    <col min="4612" max="4612" width="6.85546875" bestFit="1" customWidth="1"/>
    <col min="4613" max="4613" width="41.7109375" customWidth="1"/>
    <col min="4614" max="4614" width="35.42578125" bestFit="1" customWidth="1"/>
    <col min="4615" max="4615" width="6.28515625" customWidth="1"/>
    <col min="4617" max="4617" width="15.5703125" customWidth="1"/>
    <col min="4618" max="4618" width="11.140625" customWidth="1"/>
    <col min="4865" max="4865" width="3.7109375" customWidth="1"/>
    <col min="4866" max="4866" width="11.28515625" customWidth="1"/>
    <col min="4867" max="4867" width="6" bestFit="1" customWidth="1"/>
    <col min="4868" max="4868" width="6.85546875" bestFit="1" customWidth="1"/>
    <col min="4869" max="4869" width="41.7109375" customWidth="1"/>
    <col min="4870" max="4870" width="35.42578125" bestFit="1" customWidth="1"/>
    <col min="4871" max="4871" width="6.28515625" customWidth="1"/>
    <col min="4873" max="4873" width="15.5703125" customWidth="1"/>
    <col min="4874" max="4874" width="11.140625" customWidth="1"/>
    <col min="5121" max="5121" width="3.7109375" customWidth="1"/>
    <col min="5122" max="5122" width="11.28515625" customWidth="1"/>
    <col min="5123" max="5123" width="6" bestFit="1" customWidth="1"/>
    <col min="5124" max="5124" width="6.85546875" bestFit="1" customWidth="1"/>
    <col min="5125" max="5125" width="41.7109375" customWidth="1"/>
    <col min="5126" max="5126" width="35.42578125" bestFit="1" customWidth="1"/>
    <col min="5127" max="5127" width="6.28515625" customWidth="1"/>
    <col min="5129" max="5129" width="15.5703125" customWidth="1"/>
    <col min="5130" max="5130" width="11.140625" customWidth="1"/>
    <col min="5377" max="5377" width="3.7109375" customWidth="1"/>
    <col min="5378" max="5378" width="11.28515625" customWidth="1"/>
    <col min="5379" max="5379" width="6" bestFit="1" customWidth="1"/>
    <col min="5380" max="5380" width="6.85546875" bestFit="1" customWidth="1"/>
    <col min="5381" max="5381" width="41.7109375" customWidth="1"/>
    <col min="5382" max="5382" width="35.42578125" bestFit="1" customWidth="1"/>
    <col min="5383" max="5383" width="6.28515625" customWidth="1"/>
    <col min="5385" max="5385" width="15.5703125" customWidth="1"/>
    <col min="5386" max="5386" width="11.140625" customWidth="1"/>
    <col min="5633" max="5633" width="3.7109375" customWidth="1"/>
    <col min="5634" max="5634" width="11.28515625" customWidth="1"/>
    <col min="5635" max="5635" width="6" bestFit="1" customWidth="1"/>
    <col min="5636" max="5636" width="6.85546875" bestFit="1" customWidth="1"/>
    <col min="5637" max="5637" width="41.7109375" customWidth="1"/>
    <col min="5638" max="5638" width="35.42578125" bestFit="1" customWidth="1"/>
    <col min="5639" max="5639" width="6.28515625" customWidth="1"/>
    <col min="5641" max="5641" width="15.5703125" customWidth="1"/>
    <col min="5642" max="5642" width="11.140625" customWidth="1"/>
    <col min="5889" max="5889" width="3.7109375" customWidth="1"/>
    <col min="5890" max="5890" width="11.28515625" customWidth="1"/>
    <col min="5891" max="5891" width="6" bestFit="1" customWidth="1"/>
    <col min="5892" max="5892" width="6.85546875" bestFit="1" customWidth="1"/>
    <col min="5893" max="5893" width="41.7109375" customWidth="1"/>
    <col min="5894" max="5894" width="35.42578125" bestFit="1" customWidth="1"/>
    <col min="5895" max="5895" width="6.28515625" customWidth="1"/>
    <col min="5897" max="5897" width="15.5703125" customWidth="1"/>
    <col min="5898" max="5898" width="11.140625" customWidth="1"/>
    <col min="6145" max="6145" width="3.7109375" customWidth="1"/>
    <col min="6146" max="6146" width="11.28515625" customWidth="1"/>
    <col min="6147" max="6147" width="6" bestFit="1" customWidth="1"/>
    <col min="6148" max="6148" width="6.85546875" bestFit="1" customWidth="1"/>
    <col min="6149" max="6149" width="41.7109375" customWidth="1"/>
    <col min="6150" max="6150" width="35.42578125" bestFit="1" customWidth="1"/>
    <col min="6151" max="6151" width="6.28515625" customWidth="1"/>
    <col min="6153" max="6153" width="15.5703125" customWidth="1"/>
    <col min="6154" max="6154" width="11.140625" customWidth="1"/>
    <col min="6401" max="6401" width="3.7109375" customWidth="1"/>
    <col min="6402" max="6402" width="11.28515625" customWidth="1"/>
    <col min="6403" max="6403" width="6" bestFit="1" customWidth="1"/>
    <col min="6404" max="6404" width="6.85546875" bestFit="1" customWidth="1"/>
    <col min="6405" max="6405" width="41.7109375" customWidth="1"/>
    <col min="6406" max="6406" width="35.42578125" bestFit="1" customWidth="1"/>
    <col min="6407" max="6407" width="6.28515625" customWidth="1"/>
    <col min="6409" max="6409" width="15.5703125" customWidth="1"/>
    <col min="6410" max="6410" width="11.140625" customWidth="1"/>
    <col min="6657" max="6657" width="3.7109375" customWidth="1"/>
    <col min="6658" max="6658" width="11.28515625" customWidth="1"/>
    <col min="6659" max="6659" width="6" bestFit="1" customWidth="1"/>
    <col min="6660" max="6660" width="6.85546875" bestFit="1" customWidth="1"/>
    <col min="6661" max="6661" width="41.7109375" customWidth="1"/>
    <col min="6662" max="6662" width="35.42578125" bestFit="1" customWidth="1"/>
    <col min="6663" max="6663" width="6.28515625" customWidth="1"/>
    <col min="6665" max="6665" width="15.5703125" customWidth="1"/>
    <col min="6666" max="6666" width="11.140625" customWidth="1"/>
    <col min="6913" max="6913" width="3.7109375" customWidth="1"/>
    <col min="6914" max="6914" width="11.28515625" customWidth="1"/>
    <col min="6915" max="6915" width="6" bestFit="1" customWidth="1"/>
    <col min="6916" max="6916" width="6.85546875" bestFit="1" customWidth="1"/>
    <col min="6917" max="6917" width="41.7109375" customWidth="1"/>
    <col min="6918" max="6918" width="35.42578125" bestFit="1" customWidth="1"/>
    <col min="6919" max="6919" width="6.28515625" customWidth="1"/>
    <col min="6921" max="6921" width="15.5703125" customWidth="1"/>
    <col min="6922" max="6922" width="11.140625" customWidth="1"/>
    <col min="7169" max="7169" width="3.7109375" customWidth="1"/>
    <col min="7170" max="7170" width="11.28515625" customWidth="1"/>
    <col min="7171" max="7171" width="6" bestFit="1" customWidth="1"/>
    <col min="7172" max="7172" width="6.85546875" bestFit="1" customWidth="1"/>
    <col min="7173" max="7173" width="41.7109375" customWidth="1"/>
    <col min="7174" max="7174" width="35.42578125" bestFit="1" customWidth="1"/>
    <col min="7175" max="7175" width="6.28515625" customWidth="1"/>
    <col min="7177" max="7177" width="15.5703125" customWidth="1"/>
    <col min="7178" max="7178" width="11.140625" customWidth="1"/>
    <col min="7425" max="7425" width="3.7109375" customWidth="1"/>
    <col min="7426" max="7426" width="11.28515625" customWidth="1"/>
    <col min="7427" max="7427" width="6" bestFit="1" customWidth="1"/>
    <col min="7428" max="7428" width="6.85546875" bestFit="1" customWidth="1"/>
    <col min="7429" max="7429" width="41.7109375" customWidth="1"/>
    <col min="7430" max="7430" width="35.42578125" bestFit="1" customWidth="1"/>
    <col min="7431" max="7431" width="6.28515625" customWidth="1"/>
    <col min="7433" max="7433" width="15.5703125" customWidth="1"/>
    <col min="7434" max="7434" width="11.140625" customWidth="1"/>
    <col min="7681" max="7681" width="3.7109375" customWidth="1"/>
    <col min="7682" max="7682" width="11.28515625" customWidth="1"/>
    <col min="7683" max="7683" width="6" bestFit="1" customWidth="1"/>
    <col min="7684" max="7684" width="6.85546875" bestFit="1" customWidth="1"/>
    <col min="7685" max="7685" width="41.7109375" customWidth="1"/>
    <col min="7686" max="7686" width="35.42578125" bestFit="1" customWidth="1"/>
    <col min="7687" max="7687" width="6.28515625" customWidth="1"/>
    <col min="7689" max="7689" width="15.5703125" customWidth="1"/>
    <col min="7690" max="7690" width="11.140625" customWidth="1"/>
    <col min="7937" max="7937" width="3.7109375" customWidth="1"/>
    <col min="7938" max="7938" width="11.28515625" customWidth="1"/>
    <col min="7939" max="7939" width="6" bestFit="1" customWidth="1"/>
    <col min="7940" max="7940" width="6.85546875" bestFit="1" customWidth="1"/>
    <col min="7941" max="7941" width="41.7109375" customWidth="1"/>
    <col min="7942" max="7942" width="35.42578125" bestFit="1" customWidth="1"/>
    <col min="7943" max="7943" width="6.28515625" customWidth="1"/>
    <col min="7945" max="7945" width="15.5703125" customWidth="1"/>
    <col min="7946" max="7946" width="11.140625" customWidth="1"/>
    <col min="8193" max="8193" width="3.7109375" customWidth="1"/>
    <col min="8194" max="8194" width="11.28515625" customWidth="1"/>
    <col min="8195" max="8195" width="6" bestFit="1" customWidth="1"/>
    <col min="8196" max="8196" width="6.85546875" bestFit="1" customWidth="1"/>
    <col min="8197" max="8197" width="41.7109375" customWidth="1"/>
    <col min="8198" max="8198" width="35.42578125" bestFit="1" customWidth="1"/>
    <col min="8199" max="8199" width="6.28515625" customWidth="1"/>
    <col min="8201" max="8201" width="15.5703125" customWidth="1"/>
    <col min="8202" max="8202" width="11.140625" customWidth="1"/>
    <col min="8449" max="8449" width="3.7109375" customWidth="1"/>
    <col min="8450" max="8450" width="11.28515625" customWidth="1"/>
    <col min="8451" max="8451" width="6" bestFit="1" customWidth="1"/>
    <col min="8452" max="8452" width="6.85546875" bestFit="1" customWidth="1"/>
    <col min="8453" max="8453" width="41.7109375" customWidth="1"/>
    <col min="8454" max="8454" width="35.42578125" bestFit="1" customWidth="1"/>
    <col min="8455" max="8455" width="6.28515625" customWidth="1"/>
    <col min="8457" max="8457" width="15.5703125" customWidth="1"/>
    <col min="8458" max="8458" width="11.140625" customWidth="1"/>
    <col min="8705" max="8705" width="3.7109375" customWidth="1"/>
    <col min="8706" max="8706" width="11.28515625" customWidth="1"/>
    <col min="8707" max="8707" width="6" bestFit="1" customWidth="1"/>
    <col min="8708" max="8708" width="6.85546875" bestFit="1" customWidth="1"/>
    <col min="8709" max="8709" width="41.7109375" customWidth="1"/>
    <col min="8710" max="8710" width="35.42578125" bestFit="1" customWidth="1"/>
    <col min="8711" max="8711" width="6.28515625" customWidth="1"/>
    <col min="8713" max="8713" width="15.5703125" customWidth="1"/>
    <col min="8714" max="8714" width="11.140625" customWidth="1"/>
    <col min="8961" max="8961" width="3.7109375" customWidth="1"/>
    <col min="8962" max="8962" width="11.28515625" customWidth="1"/>
    <col min="8963" max="8963" width="6" bestFit="1" customWidth="1"/>
    <col min="8964" max="8964" width="6.85546875" bestFit="1" customWidth="1"/>
    <col min="8965" max="8965" width="41.7109375" customWidth="1"/>
    <col min="8966" max="8966" width="35.42578125" bestFit="1" customWidth="1"/>
    <col min="8967" max="8967" width="6.28515625" customWidth="1"/>
    <col min="8969" max="8969" width="15.5703125" customWidth="1"/>
    <col min="8970" max="8970" width="11.140625" customWidth="1"/>
    <col min="9217" max="9217" width="3.7109375" customWidth="1"/>
    <col min="9218" max="9218" width="11.28515625" customWidth="1"/>
    <col min="9219" max="9219" width="6" bestFit="1" customWidth="1"/>
    <col min="9220" max="9220" width="6.85546875" bestFit="1" customWidth="1"/>
    <col min="9221" max="9221" width="41.7109375" customWidth="1"/>
    <col min="9222" max="9222" width="35.42578125" bestFit="1" customWidth="1"/>
    <col min="9223" max="9223" width="6.28515625" customWidth="1"/>
    <col min="9225" max="9225" width="15.5703125" customWidth="1"/>
    <col min="9226" max="9226" width="11.140625" customWidth="1"/>
    <col min="9473" max="9473" width="3.7109375" customWidth="1"/>
    <col min="9474" max="9474" width="11.28515625" customWidth="1"/>
    <col min="9475" max="9475" width="6" bestFit="1" customWidth="1"/>
    <col min="9476" max="9476" width="6.85546875" bestFit="1" customWidth="1"/>
    <col min="9477" max="9477" width="41.7109375" customWidth="1"/>
    <col min="9478" max="9478" width="35.42578125" bestFit="1" customWidth="1"/>
    <col min="9479" max="9479" width="6.28515625" customWidth="1"/>
    <col min="9481" max="9481" width="15.5703125" customWidth="1"/>
    <col min="9482" max="9482" width="11.140625" customWidth="1"/>
    <col min="9729" max="9729" width="3.7109375" customWidth="1"/>
    <col min="9730" max="9730" width="11.28515625" customWidth="1"/>
    <col min="9731" max="9731" width="6" bestFit="1" customWidth="1"/>
    <col min="9732" max="9732" width="6.85546875" bestFit="1" customWidth="1"/>
    <col min="9733" max="9733" width="41.7109375" customWidth="1"/>
    <col min="9734" max="9734" width="35.42578125" bestFit="1" customWidth="1"/>
    <col min="9735" max="9735" width="6.28515625" customWidth="1"/>
    <col min="9737" max="9737" width="15.5703125" customWidth="1"/>
    <col min="9738" max="9738" width="11.140625" customWidth="1"/>
    <col min="9985" max="9985" width="3.7109375" customWidth="1"/>
    <col min="9986" max="9986" width="11.28515625" customWidth="1"/>
    <col min="9987" max="9987" width="6" bestFit="1" customWidth="1"/>
    <col min="9988" max="9988" width="6.85546875" bestFit="1" customWidth="1"/>
    <col min="9989" max="9989" width="41.7109375" customWidth="1"/>
    <col min="9990" max="9990" width="35.42578125" bestFit="1" customWidth="1"/>
    <col min="9991" max="9991" width="6.28515625" customWidth="1"/>
    <col min="9993" max="9993" width="15.5703125" customWidth="1"/>
    <col min="9994" max="9994" width="11.140625" customWidth="1"/>
    <col min="10241" max="10241" width="3.7109375" customWidth="1"/>
    <col min="10242" max="10242" width="11.28515625" customWidth="1"/>
    <col min="10243" max="10243" width="6" bestFit="1" customWidth="1"/>
    <col min="10244" max="10244" width="6.85546875" bestFit="1" customWidth="1"/>
    <col min="10245" max="10245" width="41.7109375" customWidth="1"/>
    <col min="10246" max="10246" width="35.42578125" bestFit="1" customWidth="1"/>
    <col min="10247" max="10247" width="6.28515625" customWidth="1"/>
    <col min="10249" max="10249" width="15.5703125" customWidth="1"/>
    <col min="10250" max="10250" width="11.140625" customWidth="1"/>
    <col min="10497" max="10497" width="3.7109375" customWidth="1"/>
    <col min="10498" max="10498" width="11.28515625" customWidth="1"/>
    <col min="10499" max="10499" width="6" bestFit="1" customWidth="1"/>
    <col min="10500" max="10500" width="6.85546875" bestFit="1" customWidth="1"/>
    <col min="10501" max="10501" width="41.7109375" customWidth="1"/>
    <col min="10502" max="10502" width="35.42578125" bestFit="1" customWidth="1"/>
    <col min="10503" max="10503" width="6.28515625" customWidth="1"/>
    <col min="10505" max="10505" width="15.5703125" customWidth="1"/>
    <col min="10506" max="10506" width="11.140625" customWidth="1"/>
    <col min="10753" max="10753" width="3.7109375" customWidth="1"/>
    <col min="10754" max="10754" width="11.28515625" customWidth="1"/>
    <col min="10755" max="10755" width="6" bestFit="1" customWidth="1"/>
    <col min="10756" max="10756" width="6.85546875" bestFit="1" customWidth="1"/>
    <col min="10757" max="10757" width="41.7109375" customWidth="1"/>
    <col min="10758" max="10758" width="35.42578125" bestFit="1" customWidth="1"/>
    <col min="10759" max="10759" width="6.28515625" customWidth="1"/>
    <col min="10761" max="10761" width="15.5703125" customWidth="1"/>
    <col min="10762" max="10762" width="11.140625" customWidth="1"/>
    <col min="11009" max="11009" width="3.7109375" customWidth="1"/>
    <col min="11010" max="11010" width="11.28515625" customWidth="1"/>
    <col min="11011" max="11011" width="6" bestFit="1" customWidth="1"/>
    <col min="11012" max="11012" width="6.85546875" bestFit="1" customWidth="1"/>
    <col min="11013" max="11013" width="41.7109375" customWidth="1"/>
    <col min="11014" max="11014" width="35.42578125" bestFit="1" customWidth="1"/>
    <col min="11015" max="11015" width="6.28515625" customWidth="1"/>
    <col min="11017" max="11017" width="15.5703125" customWidth="1"/>
    <col min="11018" max="11018" width="11.140625" customWidth="1"/>
    <col min="11265" max="11265" width="3.7109375" customWidth="1"/>
    <col min="11266" max="11266" width="11.28515625" customWidth="1"/>
    <col min="11267" max="11267" width="6" bestFit="1" customWidth="1"/>
    <col min="11268" max="11268" width="6.85546875" bestFit="1" customWidth="1"/>
    <col min="11269" max="11269" width="41.7109375" customWidth="1"/>
    <col min="11270" max="11270" width="35.42578125" bestFit="1" customWidth="1"/>
    <col min="11271" max="11271" width="6.28515625" customWidth="1"/>
    <col min="11273" max="11273" width="15.5703125" customWidth="1"/>
    <col min="11274" max="11274" width="11.140625" customWidth="1"/>
    <col min="11521" max="11521" width="3.7109375" customWidth="1"/>
    <col min="11522" max="11522" width="11.28515625" customWidth="1"/>
    <col min="11523" max="11523" width="6" bestFit="1" customWidth="1"/>
    <col min="11524" max="11524" width="6.85546875" bestFit="1" customWidth="1"/>
    <col min="11525" max="11525" width="41.7109375" customWidth="1"/>
    <col min="11526" max="11526" width="35.42578125" bestFit="1" customWidth="1"/>
    <col min="11527" max="11527" width="6.28515625" customWidth="1"/>
    <col min="11529" max="11529" width="15.5703125" customWidth="1"/>
    <col min="11530" max="11530" width="11.140625" customWidth="1"/>
    <col min="11777" max="11777" width="3.7109375" customWidth="1"/>
    <col min="11778" max="11778" width="11.28515625" customWidth="1"/>
    <col min="11779" max="11779" width="6" bestFit="1" customWidth="1"/>
    <col min="11780" max="11780" width="6.85546875" bestFit="1" customWidth="1"/>
    <col min="11781" max="11781" width="41.7109375" customWidth="1"/>
    <col min="11782" max="11782" width="35.42578125" bestFit="1" customWidth="1"/>
    <col min="11783" max="11783" width="6.28515625" customWidth="1"/>
    <col min="11785" max="11785" width="15.5703125" customWidth="1"/>
    <col min="11786" max="11786" width="11.140625" customWidth="1"/>
    <col min="12033" max="12033" width="3.7109375" customWidth="1"/>
    <col min="12034" max="12034" width="11.28515625" customWidth="1"/>
    <col min="12035" max="12035" width="6" bestFit="1" customWidth="1"/>
    <col min="12036" max="12036" width="6.85546875" bestFit="1" customWidth="1"/>
    <col min="12037" max="12037" width="41.7109375" customWidth="1"/>
    <col min="12038" max="12038" width="35.42578125" bestFit="1" customWidth="1"/>
    <col min="12039" max="12039" width="6.28515625" customWidth="1"/>
    <col min="12041" max="12041" width="15.5703125" customWidth="1"/>
    <col min="12042" max="12042" width="11.140625" customWidth="1"/>
    <col min="12289" max="12289" width="3.7109375" customWidth="1"/>
    <col min="12290" max="12290" width="11.28515625" customWidth="1"/>
    <col min="12291" max="12291" width="6" bestFit="1" customWidth="1"/>
    <col min="12292" max="12292" width="6.85546875" bestFit="1" customWidth="1"/>
    <col min="12293" max="12293" width="41.7109375" customWidth="1"/>
    <col min="12294" max="12294" width="35.42578125" bestFit="1" customWidth="1"/>
    <col min="12295" max="12295" width="6.28515625" customWidth="1"/>
    <col min="12297" max="12297" width="15.5703125" customWidth="1"/>
    <col min="12298" max="12298" width="11.140625" customWidth="1"/>
    <col min="12545" max="12545" width="3.7109375" customWidth="1"/>
    <col min="12546" max="12546" width="11.28515625" customWidth="1"/>
    <col min="12547" max="12547" width="6" bestFit="1" customWidth="1"/>
    <col min="12548" max="12548" width="6.85546875" bestFit="1" customWidth="1"/>
    <col min="12549" max="12549" width="41.7109375" customWidth="1"/>
    <col min="12550" max="12550" width="35.42578125" bestFit="1" customWidth="1"/>
    <col min="12551" max="12551" width="6.28515625" customWidth="1"/>
    <col min="12553" max="12553" width="15.5703125" customWidth="1"/>
    <col min="12554" max="12554" width="11.140625" customWidth="1"/>
    <col min="12801" max="12801" width="3.7109375" customWidth="1"/>
    <col min="12802" max="12802" width="11.28515625" customWidth="1"/>
    <col min="12803" max="12803" width="6" bestFit="1" customWidth="1"/>
    <col min="12804" max="12804" width="6.85546875" bestFit="1" customWidth="1"/>
    <col min="12805" max="12805" width="41.7109375" customWidth="1"/>
    <col min="12806" max="12806" width="35.42578125" bestFit="1" customWidth="1"/>
    <col min="12807" max="12807" width="6.28515625" customWidth="1"/>
    <col min="12809" max="12809" width="15.5703125" customWidth="1"/>
    <col min="12810" max="12810" width="11.140625" customWidth="1"/>
    <col min="13057" max="13057" width="3.7109375" customWidth="1"/>
    <col min="13058" max="13058" width="11.28515625" customWidth="1"/>
    <col min="13059" max="13059" width="6" bestFit="1" customWidth="1"/>
    <col min="13060" max="13060" width="6.85546875" bestFit="1" customWidth="1"/>
    <col min="13061" max="13061" width="41.7109375" customWidth="1"/>
    <col min="13062" max="13062" width="35.42578125" bestFit="1" customWidth="1"/>
    <col min="13063" max="13063" width="6.28515625" customWidth="1"/>
    <col min="13065" max="13065" width="15.5703125" customWidth="1"/>
    <col min="13066" max="13066" width="11.140625" customWidth="1"/>
    <col min="13313" max="13313" width="3.7109375" customWidth="1"/>
    <col min="13314" max="13314" width="11.28515625" customWidth="1"/>
    <col min="13315" max="13315" width="6" bestFit="1" customWidth="1"/>
    <col min="13316" max="13316" width="6.85546875" bestFit="1" customWidth="1"/>
    <col min="13317" max="13317" width="41.7109375" customWidth="1"/>
    <col min="13318" max="13318" width="35.42578125" bestFit="1" customWidth="1"/>
    <col min="13319" max="13319" width="6.28515625" customWidth="1"/>
    <col min="13321" max="13321" width="15.5703125" customWidth="1"/>
    <col min="13322" max="13322" width="11.140625" customWidth="1"/>
    <col min="13569" max="13569" width="3.7109375" customWidth="1"/>
    <col min="13570" max="13570" width="11.28515625" customWidth="1"/>
    <col min="13571" max="13571" width="6" bestFit="1" customWidth="1"/>
    <col min="13572" max="13572" width="6.85546875" bestFit="1" customWidth="1"/>
    <col min="13573" max="13573" width="41.7109375" customWidth="1"/>
    <col min="13574" max="13574" width="35.42578125" bestFit="1" customWidth="1"/>
    <col min="13575" max="13575" width="6.28515625" customWidth="1"/>
    <col min="13577" max="13577" width="15.5703125" customWidth="1"/>
    <col min="13578" max="13578" width="11.140625" customWidth="1"/>
    <col min="13825" max="13825" width="3.7109375" customWidth="1"/>
    <col min="13826" max="13826" width="11.28515625" customWidth="1"/>
    <col min="13827" max="13827" width="6" bestFit="1" customWidth="1"/>
    <col min="13828" max="13828" width="6.85546875" bestFit="1" customWidth="1"/>
    <col min="13829" max="13829" width="41.7109375" customWidth="1"/>
    <col min="13830" max="13830" width="35.42578125" bestFit="1" customWidth="1"/>
    <col min="13831" max="13831" width="6.28515625" customWidth="1"/>
    <col min="13833" max="13833" width="15.5703125" customWidth="1"/>
    <col min="13834" max="13834" width="11.140625" customWidth="1"/>
    <col min="14081" max="14081" width="3.7109375" customWidth="1"/>
    <col min="14082" max="14082" width="11.28515625" customWidth="1"/>
    <col min="14083" max="14083" width="6" bestFit="1" customWidth="1"/>
    <col min="14084" max="14084" width="6.85546875" bestFit="1" customWidth="1"/>
    <col min="14085" max="14085" width="41.7109375" customWidth="1"/>
    <col min="14086" max="14086" width="35.42578125" bestFit="1" customWidth="1"/>
    <col min="14087" max="14087" width="6.28515625" customWidth="1"/>
    <col min="14089" max="14089" width="15.5703125" customWidth="1"/>
    <col min="14090" max="14090" width="11.140625" customWidth="1"/>
    <col min="14337" max="14337" width="3.7109375" customWidth="1"/>
    <col min="14338" max="14338" width="11.28515625" customWidth="1"/>
    <col min="14339" max="14339" width="6" bestFit="1" customWidth="1"/>
    <col min="14340" max="14340" width="6.85546875" bestFit="1" customWidth="1"/>
    <col min="14341" max="14341" width="41.7109375" customWidth="1"/>
    <col min="14342" max="14342" width="35.42578125" bestFit="1" customWidth="1"/>
    <col min="14343" max="14343" width="6.28515625" customWidth="1"/>
    <col min="14345" max="14345" width="15.5703125" customWidth="1"/>
    <col min="14346" max="14346" width="11.140625" customWidth="1"/>
    <col min="14593" max="14593" width="3.7109375" customWidth="1"/>
    <col min="14594" max="14594" width="11.28515625" customWidth="1"/>
    <col min="14595" max="14595" width="6" bestFit="1" customWidth="1"/>
    <col min="14596" max="14596" width="6.85546875" bestFit="1" customWidth="1"/>
    <col min="14597" max="14597" width="41.7109375" customWidth="1"/>
    <col min="14598" max="14598" width="35.42578125" bestFit="1" customWidth="1"/>
    <col min="14599" max="14599" width="6.28515625" customWidth="1"/>
    <col min="14601" max="14601" width="15.5703125" customWidth="1"/>
    <col min="14602" max="14602" width="11.140625" customWidth="1"/>
    <col min="14849" max="14849" width="3.7109375" customWidth="1"/>
    <col min="14850" max="14850" width="11.28515625" customWidth="1"/>
    <col min="14851" max="14851" width="6" bestFit="1" customWidth="1"/>
    <col min="14852" max="14852" width="6.85546875" bestFit="1" customWidth="1"/>
    <col min="14853" max="14853" width="41.7109375" customWidth="1"/>
    <col min="14854" max="14854" width="35.42578125" bestFit="1" customWidth="1"/>
    <col min="14855" max="14855" width="6.28515625" customWidth="1"/>
    <col min="14857" max="14857" width="15.5703125" customWidth="1"/>
    <col min="14858" max="14858" width="11.140625" customWidth="1"/>
    <col min="15105" max="15105" width="3.7109375" customWidth="1"/>
    <col min="15106" max="15106" width="11.28515625" customWidth="1"/>
    <col min="15107" max="15107" width="6" bestFit="1" customWidth="1"/>
    <col min="15108" max="15108" width="6.85546875" bestFit="1" customWidth="1"/>
    <col min="15109" max="15109" width="41.7109375" customWidth="1"/>
    <col min="15110" max="15110" width="35.42578125" bestFit="1" customWidth="1"/>
    <col min="15111" max="15111" width="6.28515625" customWidth="1"/>
    <col min="15113" max="15113" width="15.5703125" customWidth="1"/>
    <col min="15114" max="15114" width="11.140625" customWidth="1"/>
    <col min="15361" max="15361" width="3.7109375" customWidth="1"/>
    <col min="15362" max="15362" width="11.28515625" customWidth="1"/>
    <col min="15363" max="15363" width="6" bestFit="1" customWidth="1"/>
    <col min="15364" max="15364" width="6.85546875" bestFit="1" customWidth="1"/>
    <col min="15365" max="15365" width="41.7109375" customWidth="1"/>
    <col min="15366" max="15366" width="35.42578125" bestFit="1" customWidth="1"/>
    <col min="15367" max="15367" width="6.28515625" customWidth="1"/>
    <col min="15369" max="15369" width="15.5703125" customWidth="1"/>
    <col min="15370" max="15370" width="11.140625" customWidth="1"/>
    <col min="15617" max="15617" width="3.7109375" customWidth="1"/>
    <col min="15618" max="15618" width="11.28515625" customWidth="1"/>
    <col min="15619" max="15619" width="6" bestFit="1" customWidth="1"/>
    <col min="15620" max="15620" width="6.85546875" bestFit="1" customWidth="1"/>
    <col min="15621" max="15621" width="41.7109375" customWidth="1"/>
    <col min="15622" max="15622" width="35.42578125" bestFit="1" customWidth="1"/>
    <col min="15623" max="15623" width="6.28515625" customWidth="1"/>
    <col min="15625" max="15625" width="15.5703125" customWidth="1"/>
    <col min="15626" max="15626" width="11.140625" customWidth="1"/>
    <col min="15873" max="15873" width="3.7109375" customWidth="1"/>
    <col min="15874" max="15874" width="11.28515625" customWidth="1"/>
    <col min="15875" max="15875" width="6" bestFit="1" customWidth="1"/>
    <col min="15876" max="15876" width="6.85546875" bestFit="1" customWidth="1"/>
    <col min="15877" max="15877" width="41.7109375" customWidth="1"/>
    <col min="15878" max="15878" width="35.42578125" bestFit="1" customWidth="1"/>
    <col min="15879" max="15879" width="6.28515625" customWidth="1"/>
    <col min="15881" max="15881" width="15.5703125" customWidth="1"/>
    <col min="15882" max="15882" width="11.140625" customWidth="1"/>
    <col min="16129" max="16129" width="3.7109375" customWidth="1"/>
    <col min="16130" max="16130" width="11.28515625" customWidth="1"/>
    <col min="16131" max="16131" width="6" bestFit="1" customWidth="1"/>
    <col min="16132" max="16132" width="6.85546875" bestFit="1" customWidth="1"/>
    <col min="16133" max="16133" width="41.7109375" customWidth="1"/>
    <col min="16134" max="16134" width="35.42578125" bestFit="1" customWidth="1"/>
    <col min="16135" max="16135" width="6.28515625" customWidth="1"/>
    <col min="16137" max="16137" width="15.5703125" customWidth="1"/>
    <col min="16138" max="16138" width="11.140625" customWidth="1"/>
  </cols>
  <sheetData>
    <row r="1" spans="1:10" ht="20.25">
      <c r="A1" s="254" t="s">
        <v>114</v>
      </c>
      <c r="B1" s="254"/>
      <c r="C1" s="254"/>
      <c r="D1" s="254"/>
      <c r="E1" s="254"/>
      <c r="F1" s="254"/>
      <c r="G1" s="254"/>
    </row>
    <row r="2" spans="1:10" ht="15.75" thickBot="1">
      <c r="A2" s="64"/>
      <c r="B2" s="64" t="s">
        <v>78</v>
      </c>
      <c r="C2" s="64" t="s">
        <v>21</v>
      </c>
      <c r="D2" s="64" t="s">
        <v>39</v>
      </c>
      <c r="E2" s="64" t="s">
        <v>22</v>
      </c>
      <c r="F2" s="64" t="s">
        <v>79</v>
      </c>
      <c r="G2" s="64"/>
    </row>
    <row r="3" spans="1:10">
      <c r="A3" s="65">
        <v>1</v>
      </c>
      <c r="B3" s="66">
        <v>42899</v>
      </c>
      <c r="C3" s="65">
        <v>2</v>
      </c>
      <c r="D3" s="64">
        <v>1</v>
      </c>
      <c r="E3" s="67" t="s">
        <v>38</v>
      </c>
      <c r="F3" t="s">
        <v>23</v>
      </c>
    </row>
    <row r="4" spans="1:10">
      <c r="A4" s="65">
        <v>2</v>
      </c>
      <c r="B4" s="68">
        <v>42899</v>
      </c>
      <c r="C4" s="69">
        <v>1</v>
      </c>
      <c r="D4" s="70">
        <v>1</v>
      </c>
      <c r="E4" t="s">
        <v>133</v>
      </c>
      <c r="F4" t="s">
        <v>115</v>
      </c>
    </row>
    <row r="5" spans="1:10">
      <c r="A5" s="65">
        <v>3</v>
      </c>
      <c r="B5" s="68">
        <v>42899</v>
      </c>
      <c r="C5" s="69">
        <v>2</v>
      </c>
      <c r="D5" s="70">
        <v>2</v>
      </c>
      <c r="E5" t="s">
        <v>116</v>
      </c>
      <c r="F5" t="s">
        <v>117</v>
      </c>
      <c r="G5" s="71"/>
      <c r="H5" s="71"/>
    </row>
    <row r="6" spans="1:10">
      <c r="A6" s="65">
        <v>4</v>
      </c>
      <c r="B6" s="68">
        <v>42900</v>
      </c>
      <c r="C6" s="69">
        <v>4</v>
      </c>
      <c r="D6" s="70">
        <v>4</v>
      </c>
      <c r="E6" t="s">
        <v>87</v>
      </c>
      <c r="F6" t="s">
        <v>118</v>
      </c>
    </row>
    <row r="7" spans="1:10" s="73" customFormat="1">
      <c r="A7" s="65">
        <v>5</v>
      </c>
      <c r="B7" s="68">
        <v>42900</v>
      </c>
      <c r="C7" s="69">
        <v>2</v>
      </c>
      <c r="D7" s="70">
        <v>2</v>
      </c>
      <c r="E7" t="s">
        <v>119</v>
      </c>
      <c r="F7" t="s">
        <v>120</v>
      </c>
      <c r="G7"/>
      <c r="I7"/>
      <c r="J7"/>
    </row>
    <row r="8" spans="1:10" ht="15" customHeight="1">
      <c r="A8" s="65">
        <v>6</v>
      </c>
      <c r="B8" s="68">
        <v>42901</v>
      </c>
      <c r="C8" s="69">
        <v>1</v>
      </c>
      <c r="D8" s="70">
        <v>1</v>
      </c>
      <c r="E8" t="s">
        <v>43</v>
      </c>
      <c r="F8" t="s">
        <v>121</v>
      </c>
    </row>
    <row r="9" spans="1:10">
      <c r="A9" s="65">
        <v>7</v>
      </c>
      <c r="B9" s="68">
        <v>42902</v>
      </c>
      <c r="C9" s="69">
        <v>2</v>
      </c>
      <c r="D9" s="70">
        <v>2</v>
      </c>
      <c r="E9" t="s">
        <v>122</v>
      </c>
      <c r="F9" t="s">
        <v>123</v>
      </c>
    </row>
    <row r="10" spans="1:10">
      <c r="A10" s="65">
        <v>8</v>
      </c>
      <c r="B10" s="68">
        <v>42902</v>
      </c>
      <c r="C10" s="69">
        <v>2</v>
      </c>
      <c r="D10" s="70">
        <v>1</v>
      </c>
      <c r="E10" t="s">
        <v>37</v>
      </c>
      <c r="F10" t="s">
        <v>124</v>
      </c>
    </row>
    <row r="11" spans="1:10">
      <c r="A11" s="65">
        <v>9</v>
      </c>
      <c r="B11" s="68">
        <v>42902</v>
      </c>
      <c r="C11" s="69">
        <v>1</v>
      </c>
      <c r="D11" s="70">
        <v>0</v>
      </c>
      <c r="E11" t="s">
        <v>87</v>
      </c>
      <c r="F11" t="s">
        <v>125</v>
      </c>
      <c r="G11" s="73"/>
    </row>
    <row r="12" spans="1:10">
      <c r="A12" s="65">
        <v>10</v>
      </c>
      <c r="B12" s="68">
        <v>42902</v>
      </c>
      <c r="C12" s="69">
        <v>2</v>
      </c>
      <c r="D12" s="70">
        <v>2</v>
      </c>
      <c r="E12" t="s">
        <v>126</v>
      </c>
      <c r="F12" t="s">
        <v>127</v>
      </c>
      <c r="G12" s="73"/>
    </row>
    <row r="13" spans="1:10">
      <c r="A13" s="232">
        <v>11</v>
      </c>
      <c r="B13" s="233">
        <v>42903</v>
      </c>
      <c r="C13" s="234">
        <v>2</v>
      </c>
      <c r="D13" s="74">
        <v>2</v>
      </c>
      <c r="E13" s="72" t="s">
        <v>128</v>
      </c>
      <c r="F13" t="s">
        <v>129</v>
      </c>
      <c r="G13" s="73"/>
      <c r="H13" s="71"/>
    </row>
    <row r="14" spans="1:10" ht="13.5" customHeight="1">
      <c r="A14" s="72"/>
      <c r="B14" s="72"/>
      <c r="C14" s="178">
        <f>SUM(C3:C13)</f>
        <v>21</v>
      </c>
      <c r="D14" s="74">
        <v>18</v>
      </c>
      <c r="E14" s="72"/>
    </row>
    <row r="15" spans="1:10" ht="13.15" customHeight="1"/>
    <row r="16" spans="1:10">
      <c r="A16" s="75"/>
      <c r="B16" s="235"/>
      <c r="C16" s="75"/>
      <c r="D16" s="179"/>
      <c r="E16" s="180" t="s">
        <v>130</v>
      </c>
      <c r="F16" s="75" t="s">
        <v>132</v>
      </c>
    </row>
    <row r="17" spans="1:6">
      <c r="A17" s="75"/>
      <c r="B17" s="75"/>
      <c r="C17" s="75"/>
      <c r="D17" s="75"/>
      <c r="E17" s="180"/>
      <c r="F17" s="75"/>
    </row>
    <row r="18" spans="1:6">
      <c r="A18" s="75"/>
      <c r="B18" s="75" t="s">
        <v>131</v>
      </c>
      <c r="C18" s="75"/>
      <c r="D18" s="75"/>
      <c r="E18" s="75"/>
      <c r="F18" s="75"/>
    </row>
    <row r="19" spans="1:6">
      <c r="A19" s="75"/>
      <c r="B19" s="75"/>
      <c r="C19" s="75"/>
      <c r="D19" s="75"/>
      <c r="E19" s="75"/>
      <c r="F19" s="75"/>
    </row>
    <row r="20" spans="1:6" ht="13.15" customHeight="1">
      <c r="F20" s="75"/>
    </row>
  </sheetData>
  <sheetProtection selectLockedCells="1" selectUnlockedCells="1"/>
  <mergeCells count="1">
    <mergeCell ref="A1:G1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E92"/>
  <sheetViews>
    <sheetView showGridLines="0" zoomScaleNormal="100" workbookViewId="0">
      <selection activeCell="B23" sqref="B23:B26"/>
    </sheetView>
  </sheetViews>
  <sheetFormatPr defaultRowHeight="1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3" max="31" width="2.7109375" customWidth="1"/>
    <col min="32" max="32" width="3" bestFit="1" customWidth="1"/>
    <col min="33" max="43" width="2.7109375" customWidth="1"/>
    <col min="44" max="44" width="3" bestFit="1" customWidth="1"/>
    <col min="45" max="55" width="2.7109375" customWidth="1"/>
    <col min="56" max="56" width="3" bestFit="1" customWidth="1"/>
    <col min="57" max="57" width="2.7109375" customWidth="1"/>
    <col min="260" max="260" width="4" customWidth="1"/>
    <col min="261" max="261" width="35.28515625" bestFit="1" customWidth="1"/>
    <col min="262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1" width="4.28515625" customWidth="1"/>
    <col min="272" max="272" width="1.42578125" customWidth="1"/>
    <col min="273" max="273" width="4.28515625" customWidth="1"/>
    <col min="274" max="274" width="4.7109375" customWidth="1"/>
    <col min="275" max="275" width="1.42578125" customWidth="1"/>
    <col min="276" max="276" width="4.7109375" customWidth="1"/>
    <col min="277" max="277" width="6.7109375" bestFit="1" customWidth="1"/>
    <col min="516" max="516" width="4" customWidth="1"/>
    <col min="517" max="517" width="35.28515625" bestFit="1" customWidth="1"/>
    <col min="518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7" width="4.28515625" customWidth="1"/>
    <col min="528" max="528" width="1.42578125" customWidth="1"/>
    <col min="529" max="529" width="4.28515625" customWidth="1"/>
    <col min="530" max="530" width="4.7109375" customWidth="1"/>
    <col min="531" max="531" width="1.42578125" customWidth="1"/>
    <col min="532" max="532" width="4.7109375" customWidth="1"/>
    <col min="533" max="533" width="6.7109375" bestFit="1" customWidth="1"/>
    <col min="772" max="772" width="4" customWidth="1"/>
    <col min="773" max="773" width="35.28515625" bestFit="1" customWidth="1"/>
    <col min="774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3" width="4.28515625" customWidth="1"/>
    <col min="784" max="784" width="1.42578125" customWidth="1"/>
    <col min="785" max="785" width="4.28515625" customWidth="1"/>
    <col min="786" max="786" width="4.7109375" customWidth="1"/>
    <col min="787" max="787" width="1.42578125" customWidth="1"/>
    <col min="788" max="788" width="4.7109375" customWidth="1"/>
    <col min="789" max="789" width="6.7109375" bestFit="1" customWidth="1"/>
    <col min="1028" max="1028" width="4" customWidth="1"/>
    <col min="1029" max="1029" width="35.28515625" bestFit="1" customWidth="1"/>
    <col min="1030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9" width="4.28515625" customWidth="1"/>
    <col min="1040" max="1040" width="1.42578125" customWidth="1"/>
    <col min="1041" max="1041" width="4.28515625" customWidth="1"/>
    <col min="1042" max="1042" width="4.7109375" customWidth="1"/>
    <col min="1043" max="1043" width="1.42578125" customWidth="1"/>
    <col min="1044" max="1044" width="4.7109375" customWidth="1"/>
    <col min="1045" max="1045" width="6.7109375" bestFit="1" customWidth="1"/>
    <col min="1284" max="1284" width="4" customWidth="1"/>
    <col min="1285" max="1285" width="35.28515625" bestFit="1" customWidth="1"/>
    <col min="1286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5" width="4.28515625" customWidth="1"/>
    <col min="1296" max="1296" width="1.42578125" customWidth="1"/>
    <col min="1297" max="1297" width="4.28515625" customWidth="1"/>
    <col min="1298" max="1298" width="4.7109375" customWidth="1"/>
    <col min="1299" max="1299" width="1.42578125" customWidth="1"/>
    <col min="1300" max="1300" width="4.7109375" customWidth="1"/>
    <col min="1301" max="1301" width="6.7109375" bestFit="1" customWidth="1"/>
    <col min="1540" max="1540" width="4" customWidth="1"/>
    <col min="1541" max="1541" width="35.28515625" bestFit="1" customWidth="1"/>
    <col min="1542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1" width="4.28515625" customWidth="1"/>
    <col min="1552" max="1552" width="1.42578125" customWidth="1"/>
    <col min="1553" max="1553" width="4.28515625" customWidth="1"/>
    <col min="1554" max="1554" width="4.7109375" customWidth="1"/>
    <col min="1555" max="1555" width="1.42578125" customWidth="1"/>
    <col min="1556" max="1556" width="4.7109375" customWidth="1"/>
    <col min="1557" max="1557" width="6.7109375" bestFit="1" customWidth="1"/>
    <col min="1796" max="1796" width="4" customWidth="1"/>
    <col min="1797" max="1797" width="35.28515625" bestFit="1" customWidth="1"/>
    <col min="1798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7" width="4.28515625" customWidth="1"/>
    <col min="1808" max="1808" width="1.42578125" customWidth="1"/>
    <col min="1809" max="1809" width="4.28515625" customWidth="1"/>
    <col min="1810" max="1810" width="4.7109375" customWidth="1"/>
    <col min="1811" max="1811" width="1.42578125" customWidth="1"/>
    <col min="1812" max="1812" width="4.7109375" customWidth="1"/>
    <col min="1813" max="1813" width="6.7109375" bestFit="1" customWidth="1"/>
    <col min="2052" max="2052" width="4" customWidth="1"/>
    <col min="2053" max="2053" width="35.28515625" bestFit="1" customWidth="1"/>
    <col min="2054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3" width="4.28515625" customWidth="1"/>
    <col min="2064" max="2064" width="1.42578125" customWidth="1"/>
    <col min="2065" max="2065" width="4.28515625" customWidth="1"/>
    <col min="2066" max="2066" width="4.7109375" customWidth="1"/>
    <col min="2067" max="2067" width="1.42578125" customWidth="1"/>
    <col min="2068" max="2068" width="4.7109375" customWidth="1"/>
    <col min="2069" max="2069" width="6.7109375" bestFit="1" customWidth="1"/>
    <col min="2308" max="2308" width="4" customWidth="1"/>
    <col min="2309" max="2309" width="35.28515625" bestFit="1" customWidth="1"/>
    <col min="2310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9" width="4.28515625" customWidth="1"/>
    <col min="2320" max="2320" width="1.42578125" customWidth="1"/>
    <col min="2321" max="2321" width="4.28515625" customWidth="1"/>
    <col min="2322" max="2322" width="4.7109375" customWidth="1"/>
    <col min="2323" max="2323" width="1.42578125" customWidth="1"/>
    <col min="2324" max="2324" width="4.7109375" customWidth="1"/>
    <col min="2325" max="2325" width="6.7109375" bestFit="1" customWidth="1"/>
    <col min="2564" max="2564" width="4" customWidth="1"/>
    <col min="2565" max="2565" width="35.28515625" bestFit="1" customWidth="1"/>
    <col min="2566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5" width="4.28515625" customWidth="1"/>
    <col min="2576" max="2576" width="1.42578125" customWidth="1"/>
    <col min="2577" max="2577" width="4.28515625" customWidth="1"/>
    <col min="2578" max="2578" width="4.7109375" customWidth="1"/>
    <col min="2579" max="2579" width="1.42578125" customWidth="1"/>
    <col min="2580" max="2580" width="4.7109375" customWidth="1"/>
    <col min="2581" max="2581" width="6.7109375" bestFit="1" customWidth="1"/>
    <col min="2820" max="2820" width="4" customWidth="1"/>
    <col min="2821" max="2821" width="35.28515625" bestFit="1" customWidth="1"/>
    <col min="2822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1" width="4.28515625" customWidth="1"/>
    <col min="2832" max="2832" width="1.42578125" customWidth="1"/>
    <col min="2833" max="2833" width="4.28515625" customWidth="1"/>
    <col min="2834" max="2834" width="4.7109375" customWidth="1"/>
    <col min="2835" max="2835" width="1.42578125" customWidth="1"/>
    <col min="2836" max="2836" width="4.7109375" customWidth="1"/>
    <col min="2837" max="2837" width="6.7109375" bestFit="1" customWidth="1"/>
    <col min="3076" max="3076" width="4" customWidth="1"/>
    <col min="3077" max="3077" width="35.28515625" bestFit="1" customWidth="1"/>
    <col min="3078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7" width="4.28515625" customWidth="1"/>
    <col min="3088" max="3088" width="1.42578125" customWidth="1"/>
    <col min="3089" max="3089" width="4.28515625" customWidth="1"/>
    <col min="3090" max="3090" width="4.7109375" customWidth="1"/>
    <col min="3091" max="3091" width="1.42578125" customWidth="1"/>
    <col min="3092" max="3092" width="4.7109375" customWidth="1"/>
    <col min="3093" max="3093" width="6.7109375" bestFit="1" customWidth="1"/>
    <col min="3332" max="3332" width="4" customWidth="1"/>
    <col min="3333" max="3333" width="35.28515625" bestFit="1" customWidth="1"/>
    <col min="3334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3" width="4.28515625" customWidth="1"/>
    <col min="3344" max="3344" width="1.42578125" customWidth="1"/>
    <col min="3345" max="3345" width="4.28515625" customWidth="1"/>
    <col min="3346" max="3346" width="4.7109375" customWidth="1"/>
    <col min="3347" max="3347" width="1.42578125" customWidth="1"/>
    <col min="3348" max="3348" width="4.7109375" customWidth="1"/>
    <col min="3349" max="3349" width="6.7109375" bestFit="1" customWidth="1"/>
    <col min="3588" max="3588" width="4" customWidth="1"/>
    <col min="3589" max="3589" width="35.28515625" bestFit="1" customWidth="1"/>
    <col min="3590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9" width="4.28515625" customWidth="1"/>
    <col min="3600" max="3600" width="1.42578125" customWidth="1"/>
    <col min="3601" max="3601" width="4.28515625" customWidth="1"/>
    <col min="3602" max="3602" width="4.7109375" customWidth="1"/>
    <col min="3603" max="3603" width="1.42578125" customWidth="1"/>
    <col min="3604" max="3604" width="4.7109375" customWidth="1"/>
    <col min="3605" max="3605" width="6.7109375" bestFit="1" customWidth="1"/>
    <col min="3844" max="3844" width="4" customWidth="1"/>
    <col min="3845" max="3845" width="35.28515625" bestFit="1" customWidth="1"/>
    <col min="3846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5" width="4.28515625" customWidth="1"/>
    <col min="3856" max="3856" width="1.42578125" customWidth="1"/>
    <col min="3857" max="3857" width="4.28515625" customWidth="1"/>
    <col min="3858" max="3858" width="4.7109375" customWidth="1"/>
    <col min="3859" max="3859" width="1.42578125" customWidth="1"/>
    <col min="3860" max="3860" width="4.7109375" customWidth="1"/>
    <col min="3861" max="3861" width="6.7109375" bestFit="1" customWidth="1"/>
    <col min="4100" max="4100" width="4" customWidth="1"/>
    <col min="4101" max="4101" width="35.28515625" bestFit="1" customWidth="1"/>
    <col min="4102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1" width="4.28515625" customWidth="1"/>
    <col min="4112" max="4112" width="1.42578125" customWidth="1"/>
    <col min="4113" max="4113" width="4.28515625" customWidth="1"/>
    <col min="4114" max="4114" width="4.7109375" customWidth="1"/>
    <col min="4115" max="4115" width="1.42578125" customWidth="1"/>
    <col min="4116" max="4116" width="4.7109375" customWidth="1"/>
    <col min="4117" max="4117" width="6.7109375" bestFit="1" customWidth="1"/>
    <col min="4356" max="4356" width="4" customWidth="1"/>
    <col min="4357" max="4357" width="35.28515625" bestFit="1" customWidth="1"/>
    <col min="4358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7" width="4.28515625" customWidth="1"/>
    <col min="4368" max="4368" width="1.42578125" customWidth="1"/>
    <col min="4369" max="4369" width="4.28515625" customWidth="1"/>
    <col min="4370" max="4370" width="4.7109375" customWidth="1"/>
    <col min="4371" max="4371" width="1.42578125" customWidth="1"/>
    <col min="4372" max="4372" width="4.7109375" customWidth="1"/>
    <col min="4373" max="4373" width="6.7109375" bestFit="1" customWidth="1"/>
    <col min="4612" max="4612" width="4" customWidth="1"/>
    <col min="4613" max="4613" width="35.28515625" bestFit="1" customWidth="1"/>
    <col min="4614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3" width="4.28515625" customWidth="1"/>
    <col min="4624" max="4624" width="1.42578125" customWidth="1"/>
    <col min="4625" max="4625" width="4.28515625" customWidth="1"/>
    <col min="4626" max="4626" width="4.7109375" customWidth="1"/>
    <col min="4627" max="4627" width="1.42578125" customWidth="1"/>
    <col min="4628" max="4628" width="4.7109375" customWidth="1"/>
    <col min="4629" max="4629" width="6.7109375" bestFit="1" customWidth="1"/>
    <col min="4868" max="4868" width="4" customWidth="1"/>
    <col min="4869" max="4869" width="35.28515625" bestFit="1" customWidth="1"/>
    <col min="4870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9" width="4.28515625" customWidth="1"/>
    <col min="4880" max="4880" width="1.42578125" customWidth="1"/>
    <col min="4881" max="4881" width="4.28515625" customWidth="1"/>
    <col min="4882" max="4882" width="4.7109375" customWidth="1"/>
    <col min="4883" max="4883" width="1.42578125" customWidth="1"/>
    <col min="4884" max="4884" width="4.7109375" customWidth="1"/>
    <col min="4885" max="4885" width="6.7109375" bestFit="1" customWidth="1"/>
    <col min="5124" max="5124" width="4" customWidth="1"/>
    <col min="5125" max="5125" width="35.28515625" bestFit="1" customWidth="1"/>
    <col min="5126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5" width="4.28515625" customWidth="1"/>
    <col min="5136" max="5136" width="1.42578125" customWidth="1"/>
    <col min="5137" max="5137" width="4.28515625" customWidth="1"/>
    <col min="5138" max="5138" width="4.7109375" customWidth="1"/>
    <col min="5139" max="5139" width="1.42578125" customWidth="1"/>
    <col min="5140" max="5140" width="4.7109375" customWidth="1"/>
    <col min="5141" max="5141" width="6.7109375" bestFit="1" customWidth="1"/>
    <col min="5380" max="5380" width="4" customWidth="1"/>
    <col min="5381" max="5381" width="35.28515625" bestFit="1" customWidth="1"/>
    <col min="5382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1" width="4.28515625" customWidth="1"/>
    <col min="5392" max="5392" width="1.42578125" customWidth="1"/>
    <col min="5393" max="5393" width="4.28515625" customWidth="1"/>
    <col min="5394" max="5394" width="4.7109375" customWidth="1"/>
    <col min="5395" max="5395" width="1.42578125" customWidth="1"/>
    <col min="5396" max="5396" width="4.7109375" customWidth="1"/>
    <col min="5397" max="5397" width="6.7109375" bestFit="1" customWidth="1"/>
    <col min="5636" max="5636" width="4" customWidth="1"/>
    <col min="5637" max="5637" width="35.28515625" bestFit="1" customWidth="1"/>
    <col min="5638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7" width="4.28515625" customWidth="1"/>
    <col min="5648" max="5648" width="1.42578125" customWidth="1"/>
    <col min="5649" max="5649" width="4.28515625" customWidth="1"/>
    <col min="5650" max="5650" width="4.7109375" customWidth="1"/>
    <col min="5651" max="5651" width="1.42578125" customWidth="1"/>
    <col min="5652" max="5652" width="4.7109375" customWidth="1"/>
    <col min="5653" max="5653" width="6.7109375" bestFit="1" customWidth="1"/>
    <col min="5892" max="5892" width="4" customWidth="1"/>
    <col min="5893" max="5893" width="35.28515625" bestFit="1" customWidth="1"/>
    <col min="5894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3" width="4.28515625" customWidth="1"/>
    <col min="5904" max="5904" width="1.42578125" customWidth="1"/>
    <col min="5905" max="5905" width="4.28515625" customWidth="1"/>
    <col min="5906" max="5906" width="4.7109375" customWidth="1"/>
    <col min="5907" max="5907" width="1.42578125" customWidth="1"/>
    <col min="5908" max="5908" width="4.7109375" customWidth="1"/>
    <col min="5909" max="5909" width="6.7109375" bestFit="1" customWidth="1"/>
    <col min="6148" max="6148" width="4" customWidth="1"/>
    <col min="6149" max="6149" width="35.28515625" bestFit="1" customWidth="1"/>
    <col min="6150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9" width="4.28515625" customWidth="1"/>
    <col min="6160" max="6160" width="1.42578125" customWidth="1"/>
    <col min="6161" max="6161" width="4.28515625" customWidth="1"/>
    <col min="6162" max="6162" width="4.7109375" customWidth="1"/>
    <col min="6163" max="6163" width="1.42578125" customWidth="1"/>
    <col min="6164" max="6164" width="4.7109375" customWidth="1"/>
    <col min="6165" max="6165" width="6.7109375" bestFit="1" customWidth="1"/>
    <col min="6404" max="6404" width="4" customWidth="1"/>
    <col min="6405" max="6405" width="35.28515625" bestFit="1" customWidth="1"/>
    <col min="6406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5" width="4.28515625" customWidth="1"/>
    <col min="6416" max="6416" width="1.42578125" customWidth="1"/>
    <col min="6417" max="6417" width="4.28515625" customWidth="1"/>
    <col min="6418" max="6418" width="4.7109375" customWidth="1"/>
    <col min="6419" max="6419" width="1.42578125" customWidth="1"/>
    <col min="6420" max="6420" width="4.7109375" customWidth="1"/>
    <col min="6421" max="6421" width="6.7109375" bestFit="1" customWidth="1"/>
    <col min="6660" max="6660" width="4" customWidth="1"/>
    <col min="6661" max="6661" width="35.28515625" bestFit="1" customWidth="1"/>
    <col min="6662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1" width="4.28515625" customWidth="1"/>
    <col min="6672" max="6672" width="1.42578125" customWidth="1"/>
    <col min="6673" max="6673" width="4.28515625" customWidth="1"/>
    <col min="6674" max="6674" width="4.7109375" customWidth="1"/>
    <col min="6675" max="6675" width="1.42578125" customWidth="1"/>
    <col min="6676" max="6676" width="4.7109375" customWidth="1"/>
    <col min="6677" max="6677" width="6.7109375" bestFit="1" customWidth="1"/>
    <col min="6916" max="6916" width="4" customWidth="1"/>
    <col min="6917" max="6917" width="35.28515625" bestFit="1" customWidth="1"/>
    <col min="6918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7" width="4.28515625" customWidth="1"/>
    <col min="6928" max="6928" width="1.42578125" customWidth="1"/>
    <col min="6929" max="6929" width="4.28515625" customWidth="1"/>
    <col min="6930" max="6930" width="4.7109375" customWidth="1"/>
    <col min="6931" max="6931" width="1.42578125" customWidth="1"/>
    <col min="6932" max="6932" width="4.7109375" customWidth="1"/>
    <col min="6933" max="6933" width="6.7109375" bestFit="1" customWidth="1"/>
    <col min="7172" max="7172" width="4" customWidth="1"/>
    <col min="7173" max="7173" width="35.28515625" bestFit="1" customWidth="1"/>
    <col min="7174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3" width="4.28515625" customWidth="1"/>
    <col min="7184" max="7184" width="1.42578125" customWidth="1"/>
    <col min="7185" max="7185" width="4.28515625" customWidth="1"/>
    <col min="7186" max="7186" width="4.7109375" customWidth="1"/>
    <col min="7187" max="7187" width="1.42578125" customWidth="1"/>
    <col min="7188" max="7188" width="4.7109375" customWidth="1"/>
    <col min="7189" max="7189" width="6.7109375" bestFit="1" customWidth="1"/>
    <col min="7428" max="7428" width="4" customWidth="1"/>
    <col min="7429" max="7429" width="35.28515625" bestFit="1" customWidth="1"/>
    <col min="7430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9" width="4.28515625" customWidth="1"/>
    <col min="7440" max="7440" width="1.42578125" customWidth="1"/>
    <col min="7441" max="7441" width="4.28515625" customWidth="1"/>
    <col min="7442" max="7442" width="4.7109375" customWidth="1"/>
    <col min="7443" max="7443" width="1.42578125" customWidth="1"/>
    <col min="7444" max="7444" width="4.7109375" customWidth="1"/>
    <col min="7445" max="7445" width="6.7109375" bestFit="1" customWidth="1"/>
    <col min="7684" max="7684" width="4" customWidth="1"/>
    <col min="7685" max="7685" width="35.28515625" bestFit="1" customWidth="1"/>
    <col min="7686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5" width="4.28515625" customWidth="1"/>
    <col min="7696" max="7696" width="1.42578125" customWidth="1"/>
    <col min="7697" max="7697" width="4.28515625" customWidth="1"/>
    <col min="7698" max="7698" width="4.7109375" customWidth="1"/>
    <col min="7699" max="7699" width="1.42578125" customWidth="1"/>
    <col min="7700" max="7700" width="4.7109375" customWidth="1"/>
    <col min="7701" max="7701" width="6.7109375" bestFit="1" customWidth="1"/>
    <col min="7940" max="7940" width="4" customWidth="1"/>
    <col min="7941" max="7941" width="35.28515625" bestFit="1" customWidth="1"/>
    <col min="7942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1" width="4.28515625" customWidth="1"/>
    <col min="7952" max="7952" width="1.42578125" customWidth="1"/>
    <col min="7953" max="7953" width="4.28515625" customWidth="1"/>
    <col min="7954" max="7954" width="4.7109375" customWidth="1"/>
    <col min="7955" max="7955" width="1.42578125" customWidth="1"/>
    <col min="7956" max="7956" width="4.7109375" customWidth="1"/>
    <col min="7957" max="7957" width="6.7109375" bestFit="1" customWidth="1"/>
    <col min="8196" max="8196" width="4" customWidth="1"/>
    <col min="8197" max="8197" width="35.28515625" bestFit="1" customWidth="1"/>
    <col min="8198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7" width="4.28515625" customWidth="1"/>
    <col min="8208" max="8208" width="1.42578125" customWidth="1"/>
    <col min="8209" max="8209" width="4.28515625" customWidth="1"/>
    <col min="8210" max="8210" width="4.7109375" customWidth="1"/>
    <col min="8211" max="8211" width="1.42578125" customWidth="1"/>
    <col min="8212" max="8212" width="4.7109375" customWidth="1"/>
    <col min="8213" max="8213" width="6.7109375" bestFit="1" customWidth="1"/>
    <col min="8452" max="8452" width="4" customWidth="1"/>
    <col min="8453" max="8453" width="35.28515625" bestFit="1" customWidth="1"/>
    <col min="8454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3" width="4.28515625" customWidth="1"/>
    <col min="8464" max="8464" width="1.42578125" customWidth="1"/>
    <col min="8465" max="8465" width="4.28515625" customWidth="1"/>
    <col min="8466" max="8466" width="4.7109375" customWidth="1"/>
    <col min="8467" max="8467" width="1.42578125" customWidth="1"/>
    <col min="8468" max="8468" width="4.7109375" customWidth="1"/>
    <col min="8469" max="8469" width="6.7109375" bestFit="1" customWidth="1"/>
    <col min="8708" max="8708" width="4" customWidth="1"/>
    <col min="8709" max="8709" width="35.28515625" bestFit="1" customWidth="1"/>
    <col min="8710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9" width="4.28515625" customWidth="1"/>
    <col min="8720" max="8720" width="1.42578125" customWidth="1"/>
    <col min="8721" max="8721" width="4.28515625" customWidth="1"/>
    <col min="8722" max="8722" width="4.7109375" customWidth="1"/>
    <col min="8723" max="8723" width="1.42578125" customWidth="1"/>
    <col min="8724" max="8724" width="4.7109375" customWidth="1"/>
    <col min="8725" max="8725" width="6.7109375" bestFit="1" customWidth="1"/>
    <col min="8964" max="8964" width="4" customWidth="1"/>
    <col min="8965" max="8965" width="35.28515625" bestFit="1" customWidth="1"/>
    <col min="8966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5" width="4.28515625" customWidth="1"/>
    <col min="8976" max="8976" width="1.42578125" customWidth="1"/>
    <col min="8977" max="8977" width="4.28515625" customWidth="1"/>
    <col min="8978" max="8978" width="4.7109375" customWidth="1"/>
    <col min="8979" max="8979" width="1.42578125" customWidth="1"/>
    <col min="8980" max="8980" width="4.7109375" customWidth="1"/>
    <col min="8981" max="8981" width="6.7109375" bestFit="1" customWidth="1"/>
    <col min="9220" max="9220" width="4" customWidth="1"/>
    <col min="9221" max="9221" width="35.28515625" bestFit="1" customWidth="1"/>
    <col min="9222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1" width="4.28515625" customWidth="1"/>
    <col min="9232" max="9232" width="1.42578125" customWidth="1"/>
    <col min="9233" max="9233" width="4.28515625" customWidth="1"/>
    <col min="9234" max="9234" width="4.7109375" customWidth="1"/>
    <col min="9235" max="9235" width="1.42578125" customWidth="1"/>
    <col min="9236" max="9236" width="4.7109375" customWidth="1"/>
    <col min="9237" max="9237" width="6.7109375" bestFit="1" customWidth="1"/>
    <col min="9476" max="9476" width="4" customWidth="1"/>
    <col min="9477" max="9477" width="35.28515625" bestFit="1" customWidth="1"/>
    <col min="9478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7" width="4.28515625" customWidth="1"/>
    <col min="9488" max="9488" width="1.42578125" customWidth="1"/>
    <col min="9489" max="9489" width="4.28515625" customWidth="1"/>
    <col min="9490" max="9490" width="4.7109375" customWidth="1"/>
    <col min="9491" max="9491" width="1.42578125" customWidth="1"/>
    <col min="9492" max="9492" width="4.7109375" customWidth="1"/>
    <col min="9493" max="9493" width="6.7109375" bestFit="1" customWidth="1"/>
    <col min="9732" max="9732" width="4" customWidth="1"/>
    <col min="9733" max="9733" width="35.28515625" bestFit="1" customWidth="1"/>
    <col min="9734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3" width="4.28515625" customWidth="1"/>
    <col min="9744" max="9744" width="1.42578125" customWidth="1"/>
    <col min="9745" max="9745" width="4.28515625" customWidth="1"/>
    <col min="9746" max="9746" width="4.7109375" customWidth="1"/>
    <col min="9747" max="9747" width="1.42578125" customWidth="1"/>
    <col min="9748" max="9748" width="4.7109375" customWidth="1"/>
    <col min="9749" max="9749" width="6.7109375" bestFit="1" customWidth="1"/>
    <col min="9988" max="9988" width="4" customWidth="1"/>
    <col min="9989" max="9989" width="35.28515625" bestFit="1" customWidth="1"/>
    <col min="9990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9" width="4.28515625" customWidth="1"/>
    <col min="10000" max="10000" width="1.42578125" customWidth="1"/>
    <col min="10001" max="10001" width="4.28515625" customWidth="1"/>
    <col min="10002" max="10002" width="4.7109375" customWidth="1"/>
    <col min="10003" max="10003" width="1.42578125" customWidth="1"/>
    <col min="10004" max="10004" width="4.7109375" customWidth="1"/>
    <col min="10005" max="10005" width="6.7109375" bestFit="1" customWidth="1"/>
    <col min="10244" max="10244" width="4" customWidth="1"/>
    <col min="10245" max="10245" width="35.28515625" bestFit="1" customWidth="1"/>
    <col min="10246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5" width="4.28515625" customWidth="1"/>
    <col min="10256" max="10256" width="1.42578125" customWidth="1"/>
    <col min="10257" max="10257" width="4.28515625" customWidth="1"/>
    <col min="10258" max="10258" width="4.7109375" customWidth="1"/>
    <col min="10259" max="10259" width="1.42578125" customWidth="1"/>
    <col min="10260" max="10260" width="4.7109375" customWidth="1"/>
    <col min="10261" max="10261" width="6.7109375" bestFit="1" customWidth="1"/>
    <col min="10500" max="10500" width="4" customWidth="1"/>
    <col min="10501" max="10501" width="35.28515625" bestFit="1" customWidth="1"/>
    <col min="10502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1" width="4.28515625" customWidth="1"/>
    <col min="10512" max="10512" width="1.42578125" customWidth="1"/>
    <col min="10513" max="10513" width="4.28515625" customWidth="1"/>
    <col min="10514" max="10514" width="4.7109375" customWidth="1"/>
    <col min="10515" max="10515" width="1.42578125" customWidth="1"/>
    <col min="10516" max="10516" width="4.7109375" customWidth="1"/>
    <col min="10517" max="10517" width="6.7109375" bestFit="1" customWidth="1"/>
    <col min="10756" max="10756" width="4" customWidth="1"/>
    <col min="10757" max="10757" width="35.28515625" bestFit="1" customWidth="1"/>
    <col min="10758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7" width="4.28515625" customWidth="1"/>
    <col min="10768" max="10768" width="1.42578125" customWidth="1"/>
    <col min="10769" max="10769" width="4.28515625" customWidth="1"/>
    <col min="10770" max="10770" width="4.7109375" customWidth="1"/>
    <col min="10771" max="10771" width="1.42578125" customWidth="1"/>
    <col min="10772" max="10772" width="4.7109375" customWidth="1"/>
    <col min="10773" max="10773" width="6.7109375" bestFit="1" customWidth="1"/>
    <col min="11012" max="11012" width="4" customWidth="1"/>
    <col min="11013" max="11013" width="35.28515625" bestFit="1" customWidth="1"/>
    <col min="11014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3" width="4.28515625" customWidth="1"/>
    <col min="11024" max="11024" width="1.42578125" customWidth="1"/>
    <col min="11025" max="11025" width="4.28515625" customWidth="1"/>
    <col min="11026" max="11026" width="4.7109375" customWidth="1"/>
    <col min="11027" max="11027" width="1.42578125" customWidth="1"/>
    <col min="11028" max="11028" width="4.7109375" customWidth="1"/>
    <col min="11029" max="11029" width="6.7109375" bestFit="1" customWidth="1"/>
    <col min="11268" max="11268" width="4" customWidth="1"/>
    <col min="11269" max="11269" width="35.28515625" bestFit="1" customWidth="1"/>
    <col min="11270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9" width="4.28515625" customWidth="1"/>
    <col min="11280" max="11280" width="1.42578125" customWidth="1"/>
    <col min="11281" max="11281" width="4.28515625" customWidth="1"/>
    <col min="11282" max="11282" width="4.7109375" customWidth="1"/>
    <col min="11283" max="11283" width="1.42578125" customWidth="1"/>
    <col min="11284" max="11284" width="4.7109375" customWidth="1"/>
    <col min="11285" max="11285" width="6.7109375" bestFit="1" customWidth="1"/>
    <col min="11524" max="11524" width="4" customWidth="1"/>
    <col min="11525" max="11525" width="35.28515625" bestFit="1" customWidth="1"/>
    <col min="11526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5" width="4.28515625" customWidth="1"/>
    <col min="11536" max="11536" width="1.42578125" customWidth="1"/>
    <col min="11537" max="11537" width="4.28515625" customWidth="1"/>
    <col min="11538" max="11538" width="4.7109375" customWidth="1"/>
    <col min="11539" max="11539" width="1.42578125" customWidth="1"/>
    <col min="11540" max="11540" width="4.7109375" customWidth="1"/>
    <col min="11541" max="11541" width="6.7109375" bestFit="1" customWidth="1"/>
    <col min="11780" max="11780" width="4" customWidth="1"/>
    <col min="11781" max="11781" width="35.28515625" bestFit="1" customWidth="1"/>
    <col min="11782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1" width="4.28515625" customWidth="1"/>
    <col min="11792" max="11792" width="1.42578125" customWidth="1"/>
    <col min="11793" max="11793" width="4.28515625" customWidth="1"/>
    <col min="11794" max="11794" width="4.7109375" customWidth="1"/>
    <col min="11795" max="11795" width="1.42578125" customWidth="1"/>
    <col min="11796" max="11796" width="4.7109375" customWidth="1"/>
    <col min="11797" max="11797" width="6.7109375" bestFit="1" customWidth="1"/>
    <col min="12036" max="12036" width="4" customWidth="1"/>
    <col min="12037" max="12037" width="35.28515625" bestFit="1" customWidth="1"/>
    <col min="12038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7" width="4.28515625" customWidth="1"/>
    <col min="12048" max="12048" width="1.42578125" customWidth="1"/>
    <col min="12049" max="12049" width="4.28515625" customWidth="1"/>
    <col min="12050" max="12050" width="4.7109375" customWidth="1"/>
    <col min="12051" max="12051" width="1.42578125" customWidth="1"/>
    <col min="12052" max="12052" width="4.7109375" customWidth="1"/>
    <col min="12053" max="12053" width="6.7109375" bestFit="1" customWidth="1"/>
    <col min="12292" max="12292" width="4" customWidth="1"/>
    <col min="12293" max="12293" width="35.28515625" bestFit="1" customWidth="1"/>
    <col min="12294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3" width="4.28515625" customWidth="1"/>
    <col min="12304" max="12304" width="1.42578125" customWidth="1"/>
    <col min="12305" max="12305" width="4.28515625" customWidth="1"/>
    <col min="12306" max="12306" width="4.7109375" customWidth="1"/>
    <col min="12307" max="12307" width="1.42578125" customWidth="1"/>
    <col min="12308" max="12308" width="4.7109375" customWidth="1"/>
    <col min="12309" max="12309" width="6.7109375" bestFit="1" customWidth="1"/>
    <col min="12548" max="12548" width="4" customWidth="1"/>
    <col min="12549" max="12549" width="35.28515625" bestFit="1" customWidth="1"/>
    <col min="12550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9" width="4.28515625" customWidth="1"/>
    <col min="12560" max="12560" width="1.42578125" customWidth="1"/>
    <col min="12561" max="12561" width="4.28515625" customWidth="1"/>
    <col min="12562" max="12562" width="4.7109375" customWidth="1"/>
    <col min="12563" max="12563" width="1.42578125" customWidth="1"/>
    <col min="12564" max="12564" width="4.7109375" customWidth="1"/>
    <col min="12565" max="12565" width="6.7109375" bestFit="1" customWidth="1"/>
    <col min="12804" max="12804" width="4" customWidth="1"/>
    <col min="12805" max="12805" width="35.28515625" bestFit="1" customWidth="1"/>
    <col min="12806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5" width="4.28515625" customWidth="1"/>
    <col min="12816" max="12816" width="1.42578125" customWidth="1"/>
    <col min="12817" max="12817" width="4.28515625" customWidth="1"/>
    <col min="12818" max="12818" width="4.7109375" customWidth="1"/>
    <col min="12819" max="12819" width="1.42578125" customWidth="1"/>
    <col min="12820" max="12820" width="4.7109375" customWidth="1"/>
    <col min="12821" max="12821" width="6.7109375" bestFit="1" customWidth="1"/>
    <col min="13060" max="13060" width="4" customWidth="1"/>
    <col min="13061" max="13061" width="35.28515625" bestFit="1" customWidth="1"/>
    <col min="13062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1" width="4.28515625" customWidth="1"/>
    <col min="13072" max="13072" width="1.42578125" customWidth="1"/>
    <col min="13073" max="13073" width="4.28515625" customWidth="1"/>
    <col min="13074" max="13074" width="4.7109375" customWidth="1"/>
    <col min="13075" max="13075" width="1.42578125" customWidth="1"/>
    <col min="13076" max="13076" width="4.7109375" customWidth="1"/>
    <col min="13077" max="13077" width="6.7109375" bestFit="1" customWidth="1"/>
    <col min="13316" max="13316" width="4" customWidth="1"/>
    <col min="13317" max="13317" width="35.28515625" bestFit="1" customWidth="1"/>
    <col min="13318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7" width="4.28515625" customWidth="1"/>
    <col min="13328" max="13328" width="1.42578125" customWidth="1"/>
    <col min="13329" max="13329" width="4.28515625" customWidth="1"/>
    <col min="13330" max="13330" width="4.7109375" customWidth="1"/>
    <col min="13331" max="13331" width="1.42578125" customWidth="1"/>
    <col min="13332" max="13332" width="4.7109375" customWidth="1"/>
    <col min="13333" max="13333" width="6.7109375" bestFit="1" customWidth="1"/>
    <col min="13572" max="13572" width="4" customWidth="1"/>
    <col min="13573" max="13573" width="35.28515625" bestFit="1" customWidth="1"/>
    <col min="13574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3" width="4.28515625" customWidth="1"/>
    <col min="13584" max="13584" width="1.42578125" customWidth="1"/>
    <col min="13585" max="13585" width="4.28515625" customWidth="1"/>
    <col min="13586" max="13586" width="4.7109375" customWidth="1"/>
    <col min="13587" max="13587" width="1.42578125" customWidth="1"/>
    <col min="13588" max="13588" width="4.7109375" customWidth="1"/>
    <col min="13589" max="13589" width="6.7109375" bestFit="1" customWidth="1"/>
    <col min="13828" max="13828" width="4" customWidth="1"/>
    <col min="13829" max="13829" width="35.28515625" bestFit="1" customWidth="1"/>
    <col min="13830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9" width="4.28515625" customWidth="1"/>
    <col min="13840" max="13840" width="1.42578125" customWidth="1"/>
    <col min="13841" max="13841" width="4.28515625" customWidth="1"/>
    <col min="13842" max="13842" width="4.7109375" customWidth="1"/>
    <col min="13843" max="13843" width="1.42578125" customWidth="1"/>
    <col min="13844" max="13844" width="4.7109375" customWidth="1"/>
    <col min="13845" max="13845" width="6.7109375" bestFit="1" customWidth="1"/>
    <col min="14084" max="14084" width="4" customWidth="1"/>
    <col min="14085" max="14085" width="35.28515625" bestFit="1" customWidth="1"/>
    <col min="14086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5" width="4.28515625" customWidth="1"/>
    <col min="14096" max="14096" width="1.42578125" customWidth="1"/>
    <col min="14097" max="14097" width="4.28515625" customWidth="1"/>
    <col min="14098" max="14098" width="4.7109375" customWidth="1"/>
    <col min="14099" max="14099" width="1.42578125" customWidth="1"/>
    <col min="14100" max="14100" width="4.7109375" customWidth="1"/>
    <col min="14101" max="14101" width="6.7109375" bestFit="1" customWidth="1"/>
    <col min="14340" max="14340" width="4" customWidth="1"/>
    <col min="14341" max="14341" width="35.28515625" bestFit="1" customWidth="1"/>
    <col min="14342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1" width="4.28515625" customWidth="1"/>
    <col min="14352" max="14352" width="1.42578125" customWidth="1"/>
    <col min="14353" max="14353" width="4.28515625" customWidth="1"/>
    <col min="14354" max="14354" width="4.7109375" customWidth="1"/>
    <col min="14355" max="14355" width="1.42578125" customWidth="1"/>
    <col min="14356" max="14356" width="4.7109375" customWidth="1"/>
    <col min="14357" max="14357" width="6.7109375" bestFit="1" customWidth="1"/>
    <col min="14596" max="14596" width="4" customWidth="1"/>
    <col min="14597" max="14597" width="35.28515625" bestFit="1" customWidth="1"/>
    <col min="14598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7" width="4.28515625" customWidth="1"/>
    <col min="14608" max="14608" width="1.42578125" customWidth="1"/>
    <col min="14609" max="14609" width="4.28515625" customWidth="1"/>
    <col min="14610" max="14610" width="4.7109375" customWidth="1"/>
    <col min="14611" max="14611" width="1.42578125" customWidth="1"/>
    <col min="14612" max="14612" width="4.7109375" customWidth="1"/>
    <col min="14613" max="14613" width="6.7109375" bestFit="1" customWidth="1"/>
    <col min="14852" max="14852" width="4" customWidth="1"/>
    <col min="14853" max="14853" width="35.28515625" bestFit="1" customWidth="1"/>
    <col min="14854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3" width="4.28515625" customWidth="1"/>
    <col min="14864" max="14864" width="1.42578125" customWidth="1"/>
    <col min="14865" max="14865" width="4.28515625" customWidth="1"/>
    <col min="14866" max="14866" width="4.7109375" customWidth="1"/>
    <col min="14867" max="14867" width="1.42578125" customWidth="1"/>
    <col min="14868" max="14868" width="4.7109375" customWidth="1"/>
    <col min="14869" max="14869" width="6.7109375" bestFit="1" customWidth="1"/>
    <col min="15108" max="15108" width="4" customWidth="1"/>
    <col min="15109" max="15109" width="35.28515625" bestFit="1" customWidth="1"/>
    <col min="15110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9" width="4.28515625" customWidth="1"/>
    <col min="15120" max="15120" width="1.42578125" customWidth="1"/>
    <col min="15121" max="15121" width="4.28515625" customWidth="1"/>
    <col min="15122" max="15122" width="4.7109375" customWidth="1"/>
    <col min="15123" max="15123" width="1.42578125" customWidth="1"/>
    <col min="15124" max="15124" width="4.7109375" customWidth="1"/>
    <col min="15125" max="15125" width="6.7109375" bestFit="1" customWidth="1"/>
    <col min="15364" max="15364" width="4" customWidth="1"/>
    <col min="15365" max="15365" width="35.28515625" bestFit="1" customWidth="1"/>
    <col min="15366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5" width="4.28515625" customWidth="1"/>
    <col min="15376" max="15376" width="1.42578125" customWidth="1"/>
    <col min="15377" max="15377" width="4.28515625" customWidth="1"/>
    <col min="15378" max="15378" width="4.7109375" customWidth="1"/>
    <col min="15379" max="15379" width="1.42578125" customWidth="1"/>
    <col min="15380" max="15380" width="4.7109375" customWidth="1"/>
    <col min="15381" max="15381" width="6.7109375" bestFit="1" customWidth="1"/>
    <col min="15620" max="15620" width="4" customWidth="1"/>
    <col min="15621" max="15621" width="35.28515625" bestFit="1" customWidth="1"/>
    <col min="15622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1" width="4.28515625" customWidth="1"/>
    <col min="15632" max="15632" width="1.42578125" customWidth="1"/>
    <col min="15633" max="15633" width="4.28515625" customWidth="1"/>
    <col min="15634" max="15634" width="4.7109375" customWidth="1"/>
    <col min="15635" max="15635" width="1.42578125" customWidth="1"/>
    <col min="15636" max="15636" width="4.7109375" customWidth="1"/>
    <col min="15637" max="15637" width="6.7109375" bestFit="1" customWidth="1"/>
    <col min="15876" max="15876" width="4" customWidth="1"/>
    <col min="15877" max="15877" width="35.28515625" bestFit="1" customWidth="1"/>
    <col min="15878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7" width="4.28515625" customWidth="1"/>
    <col min="15888" max="15888" width="1.42578125" customWidth="1"/>
    <col min="15889" max="15889" width="4.28515625" customWidth="1"/>
    <col min="15890" max="15890" width="4.7109375" customWidth="1"/>
    <col min="15891" max="15891" width="1.42578125" customWidth="1"/>
    <col min="15892" max="15892" width="4.7109375" customWidth="1"/>
    <col min="15893" max="15893" width="6.7109375" bestFit="1" customWidth="1"/>
    <col min="16132" max="16132" width="4" customWidth="1"/>
    <col min="16133" max="16133" width="35.28515625" bestFit="1" customWidth="1"/>
    <col min="16134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3" width="4.28515625" customWidth="1"/>
    <col min="16144" max="16144" width="1.42578125" customWidth="1"/>
    <col min="16145" max="16145" width="4.28515625" customWidth="1"/>
    <col min="16146" max="16146" width="4.7109375" customWidth="1"/>
    <col min="16147" max="16147" width="1.42578125" customWidth="1"/>
    <col min="16148" max="16148" width="4.7109375" customWidth="1"/>
    <col min="16149" max="16149" width="6.7109375" bestFit="1" customWidth="1"/>
  </cols>
  <sheetData>
    <row r="1" spans="1:29" ht="15.75" thickBot="1"/>
    <row r="2" spans="1:29">
      <c r="A2" s="272" t="str">
        <f>'Nasazení do skupin'!B2</f>
        <v>47. MČR mužů dvojice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362"/>
      <c r="M2" s="362"/>
      <c r="N2" s="362"/>
      <c r="O2" s="273"/>
      <c r="P2" s="273"/>
      <c r="Q2" s="273"/>
      <c r="R2" s="273"/>
      <c r="S2" s="273"/>
      <c r="T2" s="273"/>
      <c r="U2" s="274"/>
    </row>
    <row r="3" spans="1:29" ht="15.75" thickBot="1">
      <c r="A3" s="275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7"/>
    </row>
    <row r="4" spans="1:29" ht="32.25" customHeight="1" thickBot="1">
      <c r="A4" s="353" t="s">
        <v>0</v>
      </c>
      <c r="B4" s="354"/>
      <c r="C4" s="359" t="str">
        <f>'Nasazení do skupin'!B3</f>
        <v>Karlovy Vary 1.7.2017</v>
      </c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1"/>
    </row>
    <row r="5" spans="1:29">
      <c r="A5" s="355"/>
      <c r="B5" s="356"/>
      <c r="C5" s="273">
        <v>1</v>
      </c>
      <c r="D5" s="273"/>
      <c r="E5" s="274"/>
      <c r="F5" s="272">
        <v>2</v>
      </c>
      <c r="G5" s="273"/>
      <c r="H5" s="274"/>
      <c r="I5" s="272">
        <v>3</v>
      </c>
      <c r="J5" s="273"/>
      <c r="K5" s="274"/>
      <c r="L5" s="272">
        <v>4</v>
      </c>
      <c r="M5" s="273"/>
      <c r="N5" s="274"/>
      <c r="O5" s="272">
        <v>5</v>
      </c>
      <c r="P5" s="273"/>
      <c r="Q5" s="274"/>
      <c r="R5" s="363" t="s">
        <v>1</v>
      </c>
      <c r="S5" s="364"/>
      <c r="T5" s="365"/>
      <c r="U5" s="210" t="s">
        <v>2</v>
      </c>
    </row>
    <row r="6" spans="1:29" ht="15.75" thickBot="1">
      <c r="A6" s="357"/>
      <c r="B6" s="358"/>
      <c r="C6" s="333"/>
      <c r="D6" s="333"/>
      <c r="E6" s="334"/>
      <c r="F6" s="275"/>
      <c r="G6" s="276"/>
      <c r="H6" s="277"/>
      <c r="I6" s="275"/>
      <c r="J6" s="276"/>
      <c r="K6" s="277"/>
      <c r="L6" s="275"/>
      <c r="M6" s="276"/>
      <c r="N6" s="277"/>
      <c r="O6" s="275"/>
      <c r="P6" s="276"/>
      <c r="Q6" s="277"/>
      <c r="R6" s="366" t="s">
        <v>3</v>
      </c>
      <c r="S6" s="367"/>
      <c r="T6" s="368"/>
      <c r="U6" s="211" t="s">
        <v>4</v>
      </c>
    </row>
    <row r="7" spans="1:29" ht="15" customHeight="1">
      <c r="A7" s="326">
        <v>1</v>
      </c>
      <c r="B7" s="329" t="str">
        <f>'Nasazení do skupin'!B18</f>
        <v>Městský nohejbalový klub Modřice, z.s. "A"</v>
      </c>
      <c r="C7" s="369"/>
      <c r="D7" s="370"/>
      <c r="E7" s="371"/>
      <c r="F7" s="325"/>
      <c r="G7" s="312"/>
      <c r="H7" s="295"/>
      <c r="I7" s="325"/>
      <c r="J7" s="312"/>
      <c r="K7" s="295"/>
      <c r="L7" s="181"/>
      <c r="M7" s="181"/>
      <c r="N7" s="181"/>
      <c r="O7" s="325"/>
      <c r="P7" s="312"/>
      <c r="Q7" s="295"/>
      <c r="R7" s="332"/>
      <c r="S7" s="299"/>
      <c r="T7" s="287"/>
      <c r="U7" s="283"/>
      <c r="AB7" s="42"/>
    </row>
    <row r="8" spans="1:29" ht="15.75" customHeight="1" thickBot="1">
      <c r="A8" s="327"/>
      <c r="B8" s="330"/>
      <c r="C8" s="372"/>
      <c r="D8" s="373"/>
      <c r="E8" s="374"/>
      <c r="F8" s="306"/>
      <c r="G8" s="308"/>
      <c r="H8" s="296"/>
      <c r="I8" s="306"/>
      <c r="J8" s="308"/>
      <c r="K8" s="296"/>
      <c r="L8" s="207"/>
      <c r="M8" s="207"/>
      <c r="N8" s="207"/>
      <c r="O8" s="306"/>
      <c r="P8" s="308"/>
      <c r="Q8" s="296"/>
      <c r="R8" s="304"/>
      <c r="S8" s="300"/>
      <c r="T8" s="288"/>
      <c r="U8" s="284"/>
    </row>
    <row r="9" spans="1:29" ht="15" customHeight="1">
      <c r="A9" s="327"/>
      <c r="B9" s="330"/>
      <c r="C9" s="372"/>
      <c r="D9" s="373"/>
      <c r="E9" s="374"/>
      <c r="F9" s="293"/>
      <c r="G9" s="297"/>
      <c r="H9" s="322"/>
      <c r="I9" s="293"/>
      <c r="J9" s="297"/>
      <c r="K9" s="322"/>
      <c r="L9" s="208"/>
      <c r="M9" s="208"/>
      <c r="N9" s="208"/>
      <c r="O9" s="293"/>
      <c r="P9" s="297"/>
      <c r="Q9" s="322"/>
      <c r="R9" s="289"/>
      <c r="S9" s="291"/>
      <c r="T9" s="301"/>
      <c r="U9" s="285"/>
      <c r="AA9" s="42"/>
      <c r="AB9" s="42"/>
      <c r="AC9" s="42"/>
    </row>
    <row r="10" spans="1:29" ht="15.75" customHeight="1" thickBot="1">
      <c r="A10" s="328"/>
      <c r="B10" s="331"/>
      <c r="C10" s="375"/>
      <c r="D10" s="376"/>
      <c r="E10" s="377"/>
      <c r="F10" s="293"/>
      <c r="G10" s="297"/>
      <c r="H10" s="322"/>
      <c r="I10" s="294"/>
      <c r="J10" s="298"/>
      <c r="K10" s="323"/>
      <c r="L10" s="209"/>
      <c r="M10" s="209"/>
      <c r="N10" s="209"/>
      <c r="O10" s="294"/>
      <c r="P10" s="298"/>
      <c r="Q10" s="323"/>
      <c r="R10" s="290"/>
      <c r="S10" s="292"/>
      <c r="T10" s="302"/>
      <c r="U10" s="286"/>
      <c r="AA10" s="42"/>
      <c r="AB10" s="42"/>
      <c r="AC10" s="42"/>
    </row>
    <row r="11" spans="1:29" ht="15" customHeight="1">
      <c r="A11" s="326">
        <v>2</v>
      </c>
      <c r="B11" s="329" t="str">
        <f>'Nasazení do skupin'!B19</f>
        <v>TJ Dynamo České Budějovice "A"</v>
      </c>
      <c r="C11" s="325"/>
      <c r="D11" s="312"/>
      <c r="E11" s="312"/>
      <c r="F11" s="313" t="s">
        <v>41</v>
      </c>
      <c r="G11" s="314"/>
      <c r="H11" s="315"/>
      <c r="I11" s="312"/>
      <c r="J11" s="312"/>
      <c r="K11" s="295"/>
      <c r="L11" s="181"/>
      <c r="M11" s="181"/>
      <c r="N11" s="181"/>
      <c r="O11" s="325"/>
      <c r="P11" s="312"/>
      <c r="Q11" s="295"/>
      <c r="R11" s="332"/>
      <c r="S11" s="299"/>
      <c r="T11" s="287"/>
      <c r="U11" s="283"/>
    </row>
    <row r="12" spans="1:29" ht="15.75" customHeight="1" thickBot="1">
      <c r="A12" s="327"/>
      <c r="B12" s="330"/>
      <c r="C12" s="306"/>
      <c r="D12" s="308"/>
      <c r="E12" s="308"/>
      <c r="F12" s="316"/>
      <c r="G12" s="317"/>
      <c r="H12" s="318"/>
      <c r="I12" s="308"/>
      <c r="J12" s="308"/>
      <c r="K12" s="296"/>
      <c r="L12" s="207"/>
      <c r="M12" s="207"/>
      <c r="N12" s="207"/>
      <c r="O12" s="306"/>
      <c r="P12" s="308"/>
      <c r="Q12" s="296"/>
      <c r="R12" s="304"/>
      <c r="S12" s="300"/>
      <c r="T12" s="288"/>
      <c r="U12" s="284"/>
    </row>
    <row r="13" spans="1:29" ht="15" customHeight="1">
      <c r="A13" s="327"/>
      <c r="B13" s="330"/>
      <c r="C13" s="293"/>
      <c r="D13" s="297"/>
      <c r="E13" s="297"/>
      <c r="F13" s="316"/>
      <c r="G13" s="317"/>
      <c r="H13" s="318"/>
      <c r="I13" s="297"/>
      <c r="J13" s="297"/>
      <c r="K13" s="322"/>
      <c r="L13" s="208"/>
      <c r="M13" s="208"/>
      <c r="N13" s="208"/>
      <c r="O13" s="293"/>
      <c r="P13" s="297"/>
      <c r="Q13" s="322"/>
      <c r="R13" s="289"/>
      <c r="S13" s="291"/>
      <c r="T13" s="301"/>
      <c r="U13" s="285"/>
    </row>
    <row r="14" spans="1:29" ht="15.75" customHeight="1" thickBot="1">
      <c r="A14" s="328"/>
      <c r="B14" s="331"/>
      <c r="C14" s="294"/>
      <c r="D14" s="298"/>
      <c r="E14" s="298"/>
      <c r="F14" s="319"/>
      <c r="G14" s="320"/>
      <c r="H14" s="321"/>
      <c r="I14" s="297"/>
      <c r="J14" s="297"/>
      <c r="K14" s="322"/>
      <c r="L14" s="208"/>
      <c r="M14" s="208"/>
      <c r="N14" s="208"/>
      <c r="O14" s="294"/>
      <c r="P14" s="298"/>
      <c r="Q14" s="323"/>
      <c r="R14" s="290"/>
      <c r="S14" s="292"/>
      <c r="T14" s="302"/>
      <c r="U14" s="286"/>
    </row>
    <row r="15" spans="1:29" ht="15" customHeight="1">
      <c r="A15" s="326">
        <v>3</v>
      </c>
      <c r="B15" s="329" t="str">
        <f>'Nasazení do skupin'!B20</f>
        <v>Sportovní klub Nohejbal Žatec "A"</v>
      </c>
      <c r="C15" s="325"/>
      <c r="D15" s="312"/>
      <c r="E15" s="295"/>
      <c r="F15" s="305"/>
      <c r="G15" s="307"/>
      <c r="H15" s="307"/>
      <c r="I15" s="344"/>
      <c r="J15" s="345"/>
      <c r="K15" s="346"/>
      <c r="L15" s="325"/>
      <c r="M15" s="312"/>
      <c r="N15" s="295"/>
      <c r="O15" s="457"/>
      <c r="P15" s="457"/>
      <c r="Q15" s="449"/>
      <c r="R15" s="332"/>
      <c r="S15" s="299"/>
      <c r="T15" s="287"/>
      <c r="U15" s="283"/>
    </row>
    <row r="16" spans="1:29" ht="15.75" customHeight="1" thickBot="1">
      <c r="A16" s="327"/>
      <c r="B16" s="330"/>
      <c r="C16" s="306"/>
      <c r="D16" s="308"/>
      <c r="E16" s="296"/>
      <c r="F16" s="306"/>
      <c r="G16" s="308"/>
      <c r="H16" s="308"/>
      <c r="I16" s="347"/>
      <c r="J16" s="348"/>
      <c r="K16" s="349"/>
      <c r="L16" s="306"/>
      <c r="M16" s="308"/>
      <c r="N16" s="296"/>
      <c r="O16" s="458"/>
      <c r="P16" s="458"/>
      <c r="Q16" s="450"/>
      <c r="R16" s="304"/>
      <c r="S16" s="300"/>
      <c r="T16" s="288"/>
      <c r="U16" s="284"/>
    </row>
    <row r="17" spans="1:31" ht="15" customHeight="1">
      <c r="A17" s="327"/>
      <c r="B17" s="330"/>
      <c r="C17" s="293"/>
      <c r="D17" s="297"/>
      <c r="E17" s="322"/>
      <c r="F17" s="293"/>
      <c r="G17" s="297"/>
      <c r="H17" s="297"/>
      <c r="I17" s="347"/>
      <c r="J17" s="348"/>
      <c r="K17" s="349"/>
      <c r="L17" s="293"/>
      <c r="M17" s="297"/>
      <c r="N17" s="322"/>
      <c r="O17" s="453"/>
      <c r="P17" s="453"/>
      <c r="Q17" s="455"/>
      <c r="R17" s="289"/>
      <c r="S17" s="291"/>
      <c r="T17" s="301"/>
      <c r="U17" s="285"/>
    </row>
    <row r="18" spans="1:31" ht="15.75" customHeight="1" thickBot="1">
      <c r="A18" s="328"/>
      <c r="B18" s="331"/>
      <c r="C18" s="294"/>
      <c r="D18" s="298"/>
      <c r="E18" s="323"/>
      <c r="F18" s="294"/>
      <c r="G18" s="298"/>
      <c r="H18" s="298"/>
      <c r="I18" s="350"/>
      <c r="J18" s="351"/>
      <c r="K18" s="352"/>
      <c r="L18" s="294"/>
      <c r="M18" s="298"/>
      <c r="N18" s="323"/>
      <c r="O18" s="454"/>
      <c r="P18" s="454"/>
      <c r="Q18" s="456"/>
      <c r="R18" s="290"/>
      <c r="S18" s="292"/>
      <c r="T18" s="302"/>
      <c r="U18" s="286"/>
    </row>
    <row r="19" spans="1:31" ht="15" customHeight="1">
      <c r="A19" s="326">
        <v>4</v>
      </c>
      <c r="B19" s="329" t="str">
        <f>'Nasazení do skupin'!B21</f>
        <v>SK Šacung ČNES Benešov 1947 "B"</v>
      </c>
      <c r="C19" s="325"/>
      <c r="D19" s="312"/>
      <c r="E19" s="295"/>
      <c r="F19" s="325"/>
      <c r="G19" s="312"/>
      <c r="H19" s="295"/>
      <c r="I19" s="305"/>
      <c r="J19" s="307"/>
      <c r="K19" s="307"/>
      <c r="L19" s="335">
        <v>2017</v>
      </c>
      <c r="M19" s="336"/>
      <c r="N19" s="337"/>
      <c r="O19" s="325"/>
      <c r="P19" s="312"/>
      <c r="Q19" s="295"/>
      <c r="R19" s="299"/>
      <c r="S19" s="299"/>
      <c r="T19" s="287"/>
      <c r="U19" s="283"/>
    </row>
    <row r="20" spans="1:31" ht="15.75" customHeight="1" thickBot="1">
      <c r="A20" s="327"/>
      <c r="B20" s="330"/>
      <c r="C20" s="306"/>
      <c r="D20" s="308"/>
      <c r="E20" s="296"/>
      <c r="F20" s="306"/>
      <c r="G20" s="308"/>
      <c r="H20" s="296"/>
      <c r="I20" s="306"/>
      <c r="J20" s="308"/>
      <c r="K20" s="308"/>
      <c r="L20" s="338"/>
      <c r="M20" s="339"/>
      <c r="N20" s="340"/>
      <c r="O20" s="306"/>
      <c r="P20" s="308"/>
      <c r="Q20" s="296"/>
      <c r="R20" s="300"/>
      <c r="S20" s="300"/>
      <c r="T20" s="288"/>
      <c r="U20" s="284"/>
    </row>
    <row r="21" spans="1:31" ht="15" customHeight="1">
      <c r="A21" s="327"/>
      <c r="B21" s="330"/>
      <c r="C21" s="293"/>
      <c r="D21" s="297"/>
      <c r="E21" s="322"/>
      <c r="F21" s="293"/>
      <c r="G21" s="297"/>
      <c r="H21" s="322"/>
      <c r="I21" s="293"/>
      <c r="J21" s="297"/>
      <c r="K21" s="297"/>
      <c r="L21" s="338"/>
      <c r="M21" s="339"/>
      <c r="N21" s="340"/>
      <c r="O21" s="293"/>
      <c r="P21" s="297"/>
      <c r="Q21" s="322"/>
      <c r="R21" s="451"/>
      <c r="S21" s="291"/>
      <c r="T21" s="301"/>
      <c r="U21" s="285"/>
    </row>
    <row r="22" spans="1:31" ht="15.75" customHeight="1" thickBot="1">
      <c r="A22" s="328"/>
      <c r="B22" s="331"/>
      <c r="C22" s="294"/>
      <c r="D22" s="298"/>
      <c r="E22" s="323"/>
      <c r="F22" s="294"/>
      <c r="G22" s="298"/>
      <c r="H22" s="323"/>
      <c r="I22" s="294"/>
      <c r="J22" s="298"/>
      <c r="K22" s="298"/>
      <c r="L22" s="341"/>
      <c r="M22" s="342"/>
      <c r="N22" s="343"/>
      <c r="O22" s="294"/>
      <c r="P22" s="298"/>
      <c r="Q22" s="323"/>
      <c r="R22" s="452"/>
      <c r="S22" s="292"/>
      <c r="T22" s="302"/>
      <c r="U22" s="286"/>
    </row>
    <row r="23" spans="1:31" ht="15" customHeight="1">
      <c r="A23" s="326">
        <v>5</v>
      </c>
      <c r="B23" s="329" t="str">
        <f>'Nasazení do skupin'!B22</f>
        <v>SK Liapor - Witte Karlovy Vary z.s. "D"</v>
      </c>
      <c r="C23" s="325"/>
      <c r="D23" s="312"/>
      <c r="E23" s="295"/>
      <c r="F23" s="325"/>
      <c r="G23" s="312"/>
      <c r="H23" s="295"/>
      <c r="I23" s="325"/>
      <c r="J23" s="312"/>
      <c r="K23" s="295"/>
      <c r="L23" s="181"/>
      <c r="M23" s="181"/>
      <c r="N23" s="181"/>
      <c r="O23" s="335"/>
      <c r="P23" s="336"/>
      <c r="Q23" s="337"/>
      <c r="R23" s="299"/>
      <c r="S23" s="299"/>
      <c r="T23" s="287"/>
      <c r="U23" s="283"/>
    </row>
    <row r="24" spans="1:31" ht="15.75" customHeight="1" thickBot="1">
      <c r="A24" s="327"/>
      <c r="B24" s="330"/>
      <c r="C24" s="306"/>
      <c r="D24" s="308"/>
      <c r="E24" s="296"/>
      <c r="F24" s="306"/>
      <c r="G24" s="308"/>
      <c r="H24" s="296"/>
      <c r="I24" s="306"/>
      <c r="J24" s="308"/>
      <c r="K24" s="296"/>
      <c r="L24" s="207"/>
      <c r="M24" s="207"/>
      <c r="N24" s="207"/>
      <c r="O24" s="338"/>
      <c r="P24" s="339"/>
      <c r="Q24" s="340"/>
      <c r="R24" s="300"/>
      <c r="S24" s="300"/>
      <c r="T24" s="288"/>
      <c r="U24" s="284"/>
    </row>
    <row r="25" spans="1:31" ht="15" customHeight="1">
      <c r="A25" s="327"/>
      <c r="B25" s="330"/>
      <c r="C25" s="293"/>
      <c r="D25" s="297"/>
      <c r="E25" s="322"/>
      <c r="F25" s="293"/>
      <c r="G25" s="297"/>
      <c r="H25" s="322"/>
      <c r="I25" s="293"/>
      <c r="J25" s="297"/>
      <c r="K25" s="322"/>
      <c r="L25" s="208"/>
      <c r="M25" s="208"/>
      <c r="N25" s="208"/>
      <c r="O25" s="338"/>
      <c r="P25" s="339"/>
      <c r="Q25" s="340"/>
      <c r="R25" s="451"/>
      <c r="S25" s="291"/>
      <c r="T25" s="301"/>
      <c r="U25" s="285"/>
    </row>
    <row r="26" spans="1:31" ht="15.75" customHeight="1" thickBot="1">
      <c r="A26" s="328"/>
      <c r="B26" s="331"/>
      <c r="C26" s="294"/>
      <c r="D26" s="298"/>
      <c r="E26" s="323"/>
      <c r="F26" s="294"/>
      <c r="G26" s="298"/>
      <c r="H26" s="323"/>
      <c r="I26" s="294"/>
      <c r="J26" s="298"/>
      <c r="K26" s="323"/>
      <c r="L26" s="209"/>
      <c r="M26" s="209"/>
      <c r="N26" s="209"/>
      <c r="O26" s="341"/>
      <c r="P26" s="342"/>
      <c r="Q26" s="343"/>
      <c r="R26" s="452"/>
      <c r="S26" s="292"/>
      <c r="T26" s="302"/>
      <c r="U26" s="286"/>
    </row>
    <row r="27" spans="1:31" ht="15" customHeight="1">
      <c r="A27" s="324"/>
      <c r="B27" s="309"/>
      <c r="C27" s="309"/>
      <c r="D27" s="310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43"/>
      <c r="S27" s="44"/>
      <c r="T27" s="44"/>
      <c r="U27" s="45"/>
      <c r="V27" s="42"/>
      <c r="W27" s="42"/>
      <c r="X27" s="42"/>
      <c r="Y27" s="42"/>
      <c r="Z27" s="42"/>
      <c r="AA27" s="42"/>
      <c r="AB27" s="42"/>
      <c r="AC27" s="42"/>
      <c r="AD27" s="42"/>
      <c r="AE27" s="42"/>
    </row>
    <row r="28" spans="1:31" ht="15" customHeight="1">
      <c r="A28" s="324"/>
      <c r="B28" s="309"/>
      <c r="C28" s="309"/>
      <c r="D28" s="310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46"/>
      <c r="S28" s="44"/>
      <c r="T28" s="42"/>
      <c r="U28" s="45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1:31" ht="13.15" customHeight="1">
      <c r="A29" s="324"/>
      <c r="B29" s="309"/>
      <c r="C29" s="309"/>
      <c r="D29" s="310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43"/>
      <c r="S29" s="44"/>
      <c r="T29" s="44"/>
      <c r="U29" s="45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:31" ht="13.15" customHeight="1">
      <c r="A30" s="324"/>
      <c r="B30" s="309"/>
      <c r="C30" s="309"/>
      <c r="D30" s="310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46"/>
      <c r="S30" s="44"/>
      <c r="T30" s="42"/>
      <c r="U30" s="45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ht="15" customHeight="1">
      <c r="A31" s="324"/>
      <c r="B31" s="309"/>
      <c r="C31" s="309"/>
      <c r="D31" s="310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43"/>
      <c r="S31" s="44"/>
      <c r="T31" s="44"/>
      <c r="U31" s="45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ht="21.75" customHeight="1">
      <c r="A32" s="324"/>
      <c r="B32" s="309"/>
      <c r="C32" s="309"/>
      <c r="D32" s="310"/>
      <c r="E32" s="309"/>
      <c r="F32" s="309"/>
      <c r="G32" s="309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46"/>
      <c r="S32" s="44"/>
      <c r="T32" s="42"/>
      <c r="U32" s="45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1:57" ht="15" customHeight="1">
      <c r="A33" s="324"/>
      <c r="B33" s="309"/>
      <c r="C33" s="309"/>
      <c r="D33" s="310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43"/>
      <c r="S33" s="44"/>
      <c r="T33" s="44"/>
      <c r="U33" s="45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:57" ht="15" customHeight="1">
      <c r="A34" s="324"/>
      <c r="B34" s="309"/>
      <c r="C34" s="309"/>
      <c r="D34" s="310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46"/>
      <c r="S34" s="44"/>
      <c r="T34" s="42"/>
      <c r="U34" s="45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1:57" ht="15" customHeight="1">
      <c r="A35" s="324"/>
      <c r="B35" s="309"/>
      <c r="C35" s="309"/>
      <c r="D35" s="310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43"/>
      <c r="S35" s="44"/>
      <c r="T35" s="44"/>
      <c r="U35" s="45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57" ht="15" customHeight="1">
      <c r="A36" s="324"/>
      <c r="B36" s="309"/>
      <c r="C36" s="309"/>
      <c r="D36" s="310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46"/>
      <c r="S36" s="44"/>
      <c r="T36" s="42"/>
      <c r="U36" s="45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1:57" ht="23.25">
      <c r="S37" s="311"/>
      <c r="T37" s="311"/>
      <c r="U37" s="212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9"/>
      <c r="AL37" s="279"/>
      <c r="AM37" s="279"/>
      <c r="AN37" s="279"/>
      <c r="AO37" s="279"/>
      <c r="AP37" s="279"/>
      <c r="AQ37" s="279"/>
      <c r="AR37" s="279"/>
      <c r="AS37" s="279"/>
      <c r="AT37" s="279"/>
      <c r="AU37" s="279"/>
      <c r="AV37" s="279"/>
      <c r="AW37" s="279"/>
      <c r="AX37" s="279"/>
      <c r="AY37" s="279"/>
      <c r="AZ37" s="279"/>
      <c r="BA37" s="279"/>
      <c r="BB37" s="279"/>
      <c r="BC37" s="279"/>
      <c r="BD37" s="279"/>
      <c r="BE37" s="279"/>
    </row>
    <row r="39" spans="1:57">
      <c r="W39" s="279"/>
      <c r="X39" s="279"/>
      <c r="Y39" s="279"/>
      <c r="Z39" s="279"/>
      <c r="AA39" s="279"/>
      <c r="AB39" s="279"/>
      <c r="AC39" s="279"/>
      <c r="AD39" s="279"/>
      <c r="AE39" s="279"/>
      <c r="AF39" s="279"/>
      <c r="AG39" s="279"/>
      <c r="AH39" s="279"/>
      <c r="AI39" s="279"/>
      <c r="AJ39" s="279"/>
      <c r="AK39" s="279"/>
      <c r="AL39" s="279"/>
      <c r="AM39" s="279"/>
      <c r="AN39" s="279"/>
      <c r="AO39" s="279"/>
      <c r="AP39" s="279"/>
      <c r="AQ39" s="279"/>
      <c r="AR39" s="279"/>
      <c r="AS39" s="279"/>
      <c r="AT39" s="279"/>
      <c r="AU39" s="279"/>
      <c r="AV39" s="279"/>
      <c r="AW39" s="279"/>
      <c r="AX39" s="279"/>
      <c r="AY39" s="279"/>
      <c r="AZ39" s="279"/>
      <c r="BA39" s="279"/>
      <c r="BB39" s="279"/>
      <c r="BC39" s="279"/>
      <c r="BD39" s="279"/>
      <c r="BE39" s="279"/>
    </row>
    <row r="40" spans="1:57"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79"/>
      <c r="AP40" s="279"/>
      <c r="AQ40" s="279"/>
      <c r="AR40" s="279"/>
      <c r="AS40" s="279"/>
      <c r="AT40" s="279"/>
      <c r="AU40" s="279"/>
      <c r="AV40" s="279"/>
      <c r="AW40" s="279"/>
      <c r="AX40" s="279"/>
      <c r="AY40" s="279"/>
      <c r="AZ40" s="279"/>
      <c r="BA40" s="279"/>
      <c r="BB40" s="279"/>
      <c r="BC40" s="279"/>
      <c r="BD40" s="279"/>
      <c r="BE40" s="279"/>
    </row>
    <row r="41" spans="1:57" ht="20.25">
      <c r="W41" s="278"/>
      <c r="X41" s="278"/>
      <c r="Y41" s="278"/>
      <c r="Z41" s="278"/>
      <c r="AA41" s="278"/>
      <c r="AB41" s="278"/>
      <c r="AC41" s="278"/>
      <c r="AD41" s="280"/>
      <c r="AE41" s="280"/>
      <c r="AF41" s="280"/>
      <c r="AG41" s="280"/>
      <c r="AH41" s="280"/>
      <c r="AI41" s="280"/>
      <c r="AJ41" s="2"/>
      <c r="AK41" s="2"/>
      <c r="AL41" s="278"/>
      <c r="AM41" s="278"/>
      <c r="AN41" s="278"/>
      <c r="AO41" s="278"/>
      <c r="AP41" s="278"/>
      <c r="AQ41" s="278"/>
      <c r="AR41" s="6"/>
      <c r="AS41" s="5"/>
      <c r="AT41" s="5"/>
      <c r="AU41" s="5"/>
      <c r="AV41" s="5"/>
      <c r="AW41" s="5"/>
      <c r="AX41" s="278"/>
      <c r="AY41" s="278"/>
      <c r="AZ41" s="278"/>
      <c r="BA41" s="278"/>
      <c r="BB41" s="2"/>
      <c r="BC41" s="2"/>
      <c r="BD41" s="2"/>
      <c r="BE41" s="2"/>
    </row>
    <row r="43" spans="1:57" ht="20.25">
      <c r="W43" s="280"/>
      <c r="X43" s="280"/>
      <c r="Y43" s="280"/>
      <c r="Z43" s="280"/>
      <c r="AA43" s="280"/>
      <c r="AB43" s="280"/>
      <c r="AC43" s="280"/>
      <c r="AD43" s="281"/>
      <c r="AE43" s="281"/>
      <c r="AF43" s="281"/>
      <c r="AG43" s="281"/>
      <c r="AH43" s="281"/>
      <c r="AI43" s="281"/>
      <c r="AJ43" s="281"/>
      <c r="AK43" s="281"/>
      <c r="AL43" s="281"/>
      <c r="AM43" s="281"/>
      <c r="AN43" s="2"/>
      <c r="AO43" s="280"/>
      <c r="AP43" s="280"/>
      <c r="AQ43" s="280"/>
      <c r="AR43" s="280"/>
      <c r="AS43" s="280"/>
      <c r="AT43" s="280"/>
      <c r="AU43" s="280"/>
      <c r="AV43" s="281"/>
      <c r="AW43" s="281"/>
      <c r="AX43" s="281"/>
      <c r="AY43" s="281"/>
      <c r="AZ43" s="281"/>
      <c r="BA43" s="281"/>
      <c r="BB43" s="281"/>
      <c r="BC43" s="281"/>
      <c r="BD43" s="281"/>
      <c r="BE43" s="281"/>
    </row>
    <row r="46" spans="1:57" ht="15.75">
      <c r="W46" s="282"/>
      <c r="X46" s="282"/>
      <c r="Y46" s="282"/>
      <c r="Z46" s="282"/>
      <c r="AA46" s="282"/>
      <c r="AB46" s="282"/>
      <c r="AC46" s="3"/>
      <c r="AD46" s="282"/>
      <c r="AE46" s="282"/>
      <c r="AF46" s="3"/>
      <c r="AG46" s="3"/>
      <c r="AH46" s="3"/>
      <c r="AI46" s="282"/>
      <c r="AJ46" s="282"/>
      <c r="AK46" s="282"/>
      <c r="AL46" s="282"/>
      <c r="AM46" s="282"/>
      <c r="AN46" s="282"/>
      <c r="AO46" s="3"/>
      <c r="AP46" s="3"/>
      <c r="AQ46" s="3"/>
      <c r="AR46" s="3"/>
      <c r="AS46" s="3"/>
      <c r="AT46" s="3"/>
      <c r="AU46" s="282"/>
      <c r="AV46" s="282"/>
      <c r="AW46" s="282"/>
      <c r="AX46" s="282"/>
      <c r="AY46" s="282"/>
      <c r="AZ46" s="282"/>
      <c r="BA46" s="3"/>
      <c r="BB46" s="3"/>
      <c r="BC46" s="3"/>
      <c r="BD46" s="3"/>
      <c r="BE46" s="3"/>
    </row>
    <row r="49" spans="23:57" ht="15" customHeight="1"/>
    <row r="53" spans="23:57"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78"/>
      <c r="AH53" s="278"/>
      <c r="AI53" s="278"/>
      <c r="AJ53" s="278"/>
      <c r="AK53" s="278"/>
      <c r="AL53" s="278"/>
      <c r="AM53" s="278"/>
      <c r="AN53" s="278"/>
      <c r="AO53" s="278"/>
      <c r="AP53" s="278"/>
      <c r="AQ53" s="278"/>
      <c r="AR53" s="278"/>
      <c r="AS53" s="278"/>
      <c r="AT53" s="278"/>
      <c r="AU53" s="278"/>
      <c r="AV53" s="278"/>
      <c r="AW53" s="278"/>
      <c r="AX53" s="278"/>
      <c r="AY53" s="278"/>
      <c r="AZ53" s="278"/>
      <c r="BA53" s="278"/>
      <c r="BB53" s="278"/>
      <c r="BC53" s="278"/>
      <c r="BD53" s="278"/>
      <c r="BE53" s="278"/>
    </row>
    <row r="54" spans="23:57">
      <c r="W54" s="278"/>
      <c r="X54" s="278"/>
      <c r="Y54" s="278"/>
      <c r="Z54" s="278"/>
      <c r="AA54" s="278"/>
      <c r="AB54" s="278"/>
      <c r="AC54" s="278"/>
      <c r="AD54" s="278"/>
      <c r="AE54" s="278"/>
      <c r="AF54" s="278"/>
      <c r="AG54" s="278"/>
      <c r="AH54" s="278"/>
      <c r="AI54" s="278"/>
      <c r="AJ54" s="278"/>
      <c r="AK54" s="278"/>
      <c r="AL54" s="278"/>
      <c r="AM54" s="278"/>
      <c r="AN54" s="278"/>
      <c r="AO54" s="278"/>
      <c r="AP54" s="278"/>
      <c r="AQ54" s="278"/>
      <c r="AR54" s="278"/>
      <c r="AS54" s="278"/>
      <c r="AT54" s="278"/>
      <c r="AU54" s="278"/>
      <c r="AV54" s="278"/>
      <c r="AW54" s="278"/>
      <c r="AX54" s="278"/>
      <c r="AY54" s="278"/>
      <c r="AZ54" s="278"/>
      <c r="BA54" s="278"/>
      <c r="BB54" s="278"/>
      <c r="BC54" s="278"/>
      <c r="BD54" s="278"/>
      <c r="BE54" s="278"/>
    </row>
    <row r="58" spans="23:57" ht="23.25">
      <c r="W58" s="279"/>
      <c r="X58" s="279"/>
      <c r="Y58" s="279"/>
      <c r="Z58" s="279"/>
      <c r="AA58" s="279"/>
      <c r="AB58" s="279"/>
      <c r="AC58" s="279"/>
      <c r="AD58" s="279"/>
      <c r="AE58" s="279"/>
      <c r="AF58" s="279"/>
      <c r="AG58" s="279"/>
      <c r="AH58" s="279"/>
      <c r="AI58" s="279"/>
      <c r="AJ58" s="279"/>
      <c r="AK58" s="279"/>
      <c r="AL58" s="279"/>
      <c r="AM58" s="279"/>
      <c r="AN58" s="279"/>
      <c r="AO58" s="279"/>
      <c r="AP58" s="279"/>
      <c r="AQ58" s="279"/>
      <c r="AR58" s="279"/>
      <c r="AS58" s="279"/>
      <c r="AT58" s="279"/>
      <c r="AU58" s="279"/>
      <c r="AV58" s="279"/>
      <c r="AW58" s="279"/>
      <c r="AX58" s="279"/>
      <c r="AY58" s="279"/>
      <c r="AZ58" s="279"/>
      <c r="BA58" s="279"/>
      <c r="BB58" s="279"/>
      <c r="BC58" s="279"/>
      <c r="BD58" s="279"/>
      <c r="BE58" s="279"/>
    </row>
    <row r="59" spans="23:57" ht="20.25">
      <c r="W59" s="278"/>
      <c r="X59" s="278"/>
      <c r="Y59" s="278"/>
      <c r="Z59" s="278"/>
      <c r="AA59" s="278"/>
      <c r="AB59" s="278"/>
      <c r="AC59" s="278"/>
      <c r="AD59" s="280"/>
      <c r="AE59" s="280"/>
      <c r="AF59" s="280"/>
      <c r="AG59" s="280"/>
      <c r="AH59" s="280"/>
      <c r="AI59" s="280"/>
      <c r="AJ59" s="2"/>
      <c r="AK59" s="2"/>
      <c r="AL59" s="278"/>
      <c r="AM59" s="278"/>
      <c r="AN59" s="278"/>
      <c r="AO59" s="278"/>
      <c r="AP59" s="278"/>
      <c r="AQ59" s="278"/>
      <c r="AR59" s="6"/>
      <c r="AS59" s="5"/>
      <c r="AT59" s="5"/>
      <c r="AU59" s="5"/>
      <c r="AV59" s="5"/>
      <c r="AW59" s="5"/>
      <c r="AX59" s="278"/>
      <c r="AY59" s="278"/>
      <c r="AZ59" s="278"/>
      <c r="BA59" s="278"/>
      <c r="BB59" s="2"/>
      <c r="BC59" s="2"/>
      <c r="BD59" s="2"/>
      <c r="BE59" s="2"/>
    </row>
    <row r="61" spans="23:57" ht="20.25">
      <c r="W61" s="280"/>
      <c r="X61" s="280"/>
      <c r="Y61" s="280"/>
      <c r="Z61" s="280"/>
      <c r="AA61" s="280"/>
      <c r="AB61" s="280"/>
      <c r="AC61" s="280"/>
      <c r="AD61" s="281"/>
      <c r="AE61" s="281"/>
      <c r="AF61" s="281"/>
      <c r="AG61" s="281"/>
      <c r="AH61" s="281"/>
      <c r="AI61" s="281"/>
      <c r="AJ61" s="281"/>
      <c r="AK61" s="281"/>
      <c r="AL61" s="281"/>
      <c r="AM61" s="281"/>
      <c r="AN61" s="2"/>
      <c r="AO61" s="280"/>
      <c r="AP61" s="280"/>
      <c r="AQ61" s="280"/>
      <c r="AR61" s="280"/>
      <c r="AS61" s="280"/>
      <c r="AT61" s="280"/>
      <c r="AU61" s="280"/>
      <c r="AV61" s="281"/>
      <c r="AW61" s="281"/>
      <c r="AX61" s="281"/>
      <c r="AY61" s="281"/>
      <c r="AZ61" s="281"/>
      <c r="BA61" s="281"/>
      <c r="BB61" s="281"/>
      <c r="BC61" s="281"/>
      <c r="BD61" s="281"/>
      <c r="BE61" s="281"/>
    </row>
    <row r="64" spans="23:57" ht="15.75">
      <c r="W64" s="282"/>
      <c r="X64" s="282"/>
      <c r="Y64" s="282"/>
      <c r="Z64" s="282"/>
      <c r="AA64" s="282"/>
      <c r="AB64" s="282"/>
      <c r="AC64" s="3"/>
      <c r="AD64" s="282"/>
      <c r="AE64" s="282"/>
      <c r="AF64" s="3"/>
      <c r="AG64" s="3"/>
      <c r="AH64" s="3"/>
      <c r="AI64" s="282"/>
      <c r="AJ64" s="282"/>
      <c r="AK64" s="282"/>
      <c r="AL64" s="282"/>
      <c r="AM64" s="282"/>
      <c r="AN64" s="282"/>
      <c r="AO64" s="3"/>
      <c r="AP64" s="3"/>
      <c r="AQ64" s="3"/>
      <c r="AR64" s="3"/>
      <c r="AS64" s="3"/>
      <c r="AT64" s="3"/>
      <c r="AU64" s="282"/>
      <c r="AV64" s="282"/>
      <c r="AW64" s="282"/>
      <c r="AX64" s="282"/>
      <c r="AY64" s="282"/>
      <c r="AZ64" s="282"/>
      <c r="BA64" s="3"/>
      <c r="BB64" s="3"/>
      <c r="BC64" s="3"/>
      <c r="BD64" s="3"/>
      <c r="BE64" s="3"/>
    </row>
    <row r="67" spans="23:57" ht="15" customHeight="1"/>
    <row r="71" spans="23:57"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8"/>
      <c r="AL71" s="278"/>
      <c r="AM71" s="278"/>
      <c r="AN71" s="278"/>
      <c r="AO71" s="278"/>
      <c r="AP71" s="278"/>
      <c r="AQ71" s="278"/>
      <c r="AR71" s="278"/>
      <c r="AS71" s="278"/>
      <c r="AT71" s="278"/>
      <c r="AU71" s="278"/>
      <c r="AV71" s="278"/>
      <c r="AW71" s="278"/>
      <c r="AX71" s="278"/>
      <c r="AY71" s="278"/>
      <c r="AZ71" s="278"/>
      <c r="BA71" s="278"/>
      <c r="BB71" s="278"/>
      <c r="BC71" s="278"/>
      <c r="BD71" s="278"/>
      <c r="BE71" s="278"/>
    </row>
    <row r="72" spans="23:57">
      <c r="W72" s="278"/>
      <c r="X72" s="278"/>
      <c r="Y72" s="278"/>
      <c r="Z72" s="278"/>
      <c r="AA72" s="278"/>
      <c r="AB72" s="278"/>
      <c r="AC72" s="278"/>
      <c r="AD72" s="278"/>
      <c r="AE72" s="278"/>
      <c r="AF72" s="278"/>
      <c r="AG72" s="278"/>
      <c r="AH72" s="278"/>
      <c r="AI72" s="278"/>
      <c r="AJ72" s="278"/>
      <c r="AK72" s="278"/>
      <c r="AL72" s="278"/>
      <c r="AM72" s="278"/>
      <c r="AN72" s="278"/>
      <c r="AO72" s="278"/>
      <c r="AP72" s="278"/>
      <c r="AQ72" s="278"/>
      <c r="AR72" s="278"/>
      <c r="AS72" s="278"/>
      <c r="AT72" s="278"/>
      <c r="AU72" s="278"/>
      <c r="AV72" s="278"/>
      <c r="AW72" s="278"/>
      <c r="AX72" s="278"/>
      <c r="AY72" s="278"/>
      <c r="AZ72" s="278"/>
      <c r="BA72" s="278"/>
      <c r="BB72" s="278"/>
      <c r="BC72" s="278"/>
      <c r="BD72" s="278"/>
      <c r="BE72" s="278"/>
    </row>
    <row r="76" spans="23:57" ht="23.25">
      <c r="W76" s="279"/>
      <c r="X76" s="279"/>
      <c r="Y76" s="279"/>
      <c r="Z76" s="279"/>
      <c r="AA76" s="279"/>
      <c r="AB76" s="279"/>
      <c r="AC76" s="279"/>
      <c r="AD76" s="279"/>
      <c r="AE76" s="279"/>
      <c r="AF76" s="279"/>
      <c r="AG76" s="279"/>
      <c r="AH76" s="279"/>
      <c r="AI76" s="279"/>
      <c r="AJ76" s="279"/>
      <c r="AK76" s="279"/>
      <c r="AL76" s="279"/>
      <c r="AM76" s="279"/>
      <c r="AN76" s="279"/>
      <c r="AO76" s="279"/>
      <c r="AP76" s="279"/>
      <c r="AQ76" s="279"/>
      <c r="AR76" s="279"/>
      <c r="AS76" s="279"/>
      <c r="AT76" s="279"/>
      <c r="AU76" s="279"/>
      <c r="AV76" s="279"/>
      <c r="AW76" s="279"/>
      <c r="AX76" s="279"/>
      <c r="AY76" s="279"/>
      <c r="AZ76" s="279"/>
      <c r="BA76" s="279"/>
      <c r="BB76" s="279"/>
      <c r="BC76" s="279"/>
      <c r="BD76" s="279"/>
      <c r="BE76" s="279"/>
    </row>
    <row r="78" spans="23:57" ht="23.25">
      <c r="W78" s="279"/>
      <c r="X78" s="279"/>
      <c r="Y78" s="279"/>
      <c r="Z78" s="279"/>
      <c r="AA78" s="279"/>
      <c r="AB78" s="279"/>
      <c r="AC78" s="279"/>
      <c r="AD78" s="279"/>
      <c r="AE78" s="279"/>
      <c r="AF78" s="279"/>
      <c r="AG78" s="279"/>
      <c r="AH78" s="279"/>
      <c r="AI78" s="279"/>
      <c r="AJ78" s="279"/>
      <c r="AK78" s="279"/>
      <c r="AL78" s="279"/>
      <c r="AM78" s="279"/>
      <c r="AN78" s="279"/>
      <c r="AO78" s="279"/>
      <c r="AP78" s="279"/>
      <c r="AQ78" s="279"/>
      <c r="AR78" s="279"/>
      <c r="AS78" s="279"/>
      <c r="AT78" s="279"/>
      <c r="AU78" s="279"/>
      <c r="AV78" s="279"/>
      <c r="AW78" s="279"/>
      <c r="AX78" s="279"/>
      <c r="AY78" s="279"/>
      <c r="AZ78" s="279"/>
      <c r="BA78" s="279"/>
      <c r="BB78" s="279"/>
      <c r="BC78" s="279"/>
      <c r="BD78" s="279"/>
      <c r="BE78" s="279"/>
    </row>
    <row r="79" spans="23:57" ht="20.25">
      <c r="W79" s="278"/>
      <c r="X79" s="278"/>
      <c r="Y79" s="278"/>
      <c r="Z79" s="278"/>
      <c r="AA79" s="278"/>
      <c r="AB79" s="278"/>
      <c r="AC79" s="278"/>
      <c r="AD79" s="280"/>
      <c r="AE79" s="280"/>
      <c r="AF79" s="280"/>
      <c r="AG79" s="280"/>
      <c r="AH79" s="280"/>
      <c r="AI79" s="280"/>
      <c r="AJ79" s="2"/>
      <c r="AK79" s="2"/>
      <c r="AL79" s="278"/>
      <c r="AM79" s="278"/>
      <c r="AN79" s="278"/>
      <c r="AO79" s="278"/>
      <c r="AP79" s="278"/>
      <c r="AQ79" s="278"/>
      <c r="AR79" s="6"/>
      <c r="AS79" s="5"/>
      <c r="AT79" s="5"/>
      <c r="AU79" s="5"/>
      <c r="AV79" s="5"/>
      <c r="AW79" s="5"/>
      <c r="AX79" s="278"/>
      <c r="AY79" s="278"/>
      <c r="AZ79" s="278"/>
      <c r="BA79" s="278"/>
      <c r="BB79" s="2"/>
      <c r="BC79" s="2"/>
      <c r="BD79" s="2"/>
      <c r="BE79" s="2"/>
    </row>
    <row r="81" spans="23:57" ht="20.25">
      <c r="W81" s="280"/>
      <c r="X81" s="280"/>
      <c r="Y81" s="280"/>
      <c r="Z81" s="280"/>
      <c r="AA81" s="280"/>
      <c r="AB81" s="280"/>
      <c r="AC81" s="280"/>
      <c r="AD81" s="281"/>
      <c r="AE81" s="281"/>
      <c r="AF81" s="281"/>
      <c r="AG81" s="281"/>
      <c r="AH81" s="281"/>
      <c r="AI81" s="281"/>
      <c r="AJ81" s="281"/>
      <c r="AK81" s="281"/>
      <c r="AL81" s="281"/>
      <c r="AM81" s="281"/>
      <c r="AN81" s="2"/>
      <c r="AO81" s="280"/>
      <c r="AP81" s="280"/>
      <c r="AQ81" s="280"/>
      <c r="AR81" s="280"/>
      <c r="AS81" s="280"/>
      <c r="AT81" s="280"/>
      <c r="AU81" s="280"/>
      <c r="AV81" s="281"/>
      <c r="AW81" s="281"/>
      <c r="AX81" s="281"/>
      <c r="AY81" s="281"/>
      <c r="AZ81" s="281"/>
      <c r="BA81" s="281"/>
      <c r="BB81" s="281"/>
      <c r="BC81" s="281"/>
      <c r="BD81" s="281"/>
      <c r="BE81" s="281"/>
    </row>
    <row r="84" spans="23:57" ht="15.75">
      <c r="W84" s="282"/>
      <c r="X84" s="282"/>
      <c r="Y84" s="282"/>
      <c r="Z84" s="282"/>
      <c r="AA84" s="282"/>
      <c r="AB84" s="282"/>
      <c r="AC84" s="3"/>
      <c r="AD84" s="282"/>
      <c r="AE84" s="282"/>
      <c r="AF84" s="3"/>
      <c r="AG84" s="3"/>
      <c r="AH84" s="3"/>
      <c r="AI84" s="282"/>
      <c r="AJ84" s="282"/>
      <c r="AK84" s="282"/>
      <c r="AL84" s="282"/>
      <c r="AM84" s="282"/>
      <c r="AN84" s="282"/>
      <c r="AO84" s="3"/>
      <c r="AP84" s="3"/>
      <c r="AQ84" s="3"/>
      <c r="AR84" s="3"/>
      <c r="AS84" s="3"/>
      <c r="AT84" s="3"/>
      <c r="AU84" s="282"/>
      <c r="AV84" s="282"/>
      <c r="AW84" s="282"/>
      <c r="AX84" s="282"/>
      <c r="AY84" s="282"/>
      <c r="AZ84" s="282"/>
      <c r="BA84" s="3"/>
      <c r="BB84" s="3"/>
      <c r="BC84" s="3"/>
      <c r="BD84" s="3"/>
      <c r="BE84" s="3"/>
    </row>
    <row r="91" spans="23:57">
      <c r="W91" s="278"/>
      <c r="X91" s="278"/>
      <c r="Y91" s="278"/>
      <c r="Z91" s="278"/>
      <c r="AA91" s="278"/>
      <c r="AB91" s="278"/>
      <c r="AC91" s="278"/>
      <c r="AD91" s="278"/>
      <c r="AE91" s="278"/>
      <c r="AF91" s="278"/>
      <c r="AG91" s="278"/>
      <c r="AH91" s="278"/>
      <c r="AI91" s="278"/>
      <c r="AJ91" s="278"/>
      <c r="AK91" s="278"/>
      <c r="AL91" s="278"/>
      <c r="AM91" s="278"/>
      <c r="AN91" s="278"/>
      <c r="AO91" s="278"/>
      <c r="AP91" s="278"/>
      <c r="AQ91" s="278"/>
      <c r="AR91" s="278"/>
      <c r="AS91" s="278"/>
      <c r="AT91" s="278"/>
      <c r="AU91" s="278"/>
      <c r="AV91" s="278"/>
      <c r="AW91" s="278"/>
      <c r="AX91" s="278"/>
      <c r="AY91" s="278"/>
      <c r="AZ91" s="278"/>
      <c r="BA91" s="278"/>
      <c r="BB91" s="278"/>
      <c r="BC91" s="278"/>
      <c r="BD91" s="278"/>
      <c r="BE91" s="278"/>
    </row>
    <row r="92" spans="23:57">
      <c r="W92" s="278"/>
      <c r="X92" s="278"/>
      <c r="Y92" s="278"/>
      <c r="Z92" s="278"/>
      <c r="AA92" s="278"/>
      <c r="AB92" s="278"/>
      <c r="AC92" s="278"/>
      <c r="AD92" s="278"/>
      <c r="AE92" s="278"/>
      <c r="AF92" s="278"/>
      <c r="AG92" s="278"/>
      <c r="AH92" s="278"/>
      <c r="AI92" s="278"/>
      <c r="AJ92" s="278"/>
      <c r="AK92" s="278"/>
      <c r="AL92" s="278"/>
      <c r="AM92" s="278"/>
      <c r="AN92" s="278"/>
      <c r="AO92" s="278"/>
      <c r="AP92" s="278"/>
      <c r="AQ92" s="278"/>
      <c r="AR92" s="278"/>
      <c r="AS92" s="278"/>
      <c r="AT92" s="278"/>
      <c r="AU92" s="278"/>
      <c r="AV92" s="278"/>
      <c r="AW92" s="278"/>
      <c r="AX92" s="278"/>
      <c r="AY92" s="278"/>
      <c r="AZ92" s="278"/>
      <c r="BA92" s="278"/>
      <c r="BB92" s="278"/>
      <c r="BC92" s="278"/>
      <c r="BD92" s="278"/>
      <c r="BE92" s="278"/>
    </row>
  </sheetData>
  <mergeCells count="232">
    <mergeCell ref="W91:BE92"/>
    <mergeCell ref="W64:AB64"/>
    <mergeCell ref="AD64:AE64"/>
    <mergeCell ref="AI64:AN64"/>
    <mergeCell ref="AU64:AZ64"/>
    <mergeCell ref="W71:BE72"/>
    <mergeCell ref="W76:BE76"/>
    <mergeCell ref="W78:BE78"/>
    <mergeCell ref="W79:AC79"/>
    <mergeCell ref="AD79:AI79"/>
    <mergeCell ref="AL79:AQ79"/>
    <mergeCell ref="AX79:BA79"/>
    <mergeCell ref="W58:BE58"/>
    <mergeCell ref="W59:AC59"/>
    <mergeCell ref="AD59:AI59"/>
    <mergeCell ref="AL59:AQ59"/>
    <mergeCell ref="AX59:BA59"/>
    <mergeCell ref="W61:AC61"/>
    <mergeCell ref="AD61:AM61"/>
    <mergeCell ref="AO61:AU61"/>
    <mergeCell ref="AV61:BE61"/>
    <mergeCell ref="U25:U26"/>
    <mergeCell ref="E27:Q28"/>
    <mergeCell ref="E29:Q30"/>
    <mergeCell ref="E31:Q32"/>
    <mergeCell ref="E33:Q34"/>
    <mergeCell ref="E35:Q36"/>
    <mergeCell ref="S37:T37"/>
    <mergeCell ref="W37:BE37"/>
    <mergeCell ref="W39:BE40"/>
    <mergeCell ref="F25:F26"/>
    <mergeCell ref="G25:G26"/>
    <mergeCell ref="H25:H26"/>
    <mergeCell ref="I25:I26"/>
    <mergeCell ref="J25:J26"/>
    <mergeCell ref="K25:K26"/>
    <mergeCell ref="R25:R26"/>
    <mergeCell ref="S25:S26"/>
    <mergeCell ref="T25:T26"/>
    <mergeCell ref="S19:S20"/>
    <mergeCell ref="T19:T20"/>
    <mergeCell ref="U19:U20"/>
    <mergeCell ref="S21:S22"/>
    <mergeCell ref="T21:T22"/>
    <mergeCell ref="U21:U22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O23:Q26"/>
    <mergeCell ref="R23:R24"/>
    <mergeCell ref="S23:S24"/>
    <mergeCell ref="T23:T24"/>
    <mergeCell ref="U23:U24"/>
    <mergeCell ref="C25:C26"/>
    <mergeCell ref="E25:E26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7:S8"/>
    <mergeCell ref="T7:T8"/>
    <mergeCell ref="U7:U8"/>
    <mergeCell ref="S9:S10"/>
    <mergeCell ref="T9:T10"/>
    <mergeCell ref="U9:U10"/>
    <mergeCell ref="S11:S12"/>
    <mergeCell ref="T11:T12"/>
    <mergeCell ref="U11:U12"/>
    <mergeCell ref="A33:A34"/>
    <mergeCell ref="B33:C34"/>
    <mergeCell ref="D33:D34"/>
    <mergeCell ref="A27:A28"/>
    <mergeCell ref="B27:C28"/>
    <mergeCell ref="D27:D28"/>
    <mergeCell ref="A29:A30"/>
    <mergeCell ref="B29:C30"/>
    <mergeCell ref="D29:D30"/>
    <mergeCell ref="A31:A32"/>
    <mergeCell ref="B31:C32"/>
    <mergeCell ref="D31:D32"/>
    <mergeCell ref="A35:A36"/>
    <mergeCell ref="B35:C36"/>
    <mergeCell ref="D35:D36"/>
    <mergeCell ref="W81:AC81"/>
    <mergeCell ref="AD81:AM81"/>
    <mergeCell ref="AO81:AU81"/>
    <mergeCell ref="AV81:BE81"/>
    <mergeCell ref="W84:AB84"/>
    <mergeCell ref="AD84:AE84"/>
    <mergeCell ref="AI84:AN84"/>
    <mergeCell ref="AU84:AZ84"/>
    <mergeCell ref="W41:AC41"/>
    <mergeCell ref="AD41:AI41"/>
    <mergeCell ref="AL41:AQ41"/>
    <mergeCell ref="AX41:BA41"/>
    <mergeCell ref="W43:AC43"/>
    <mergeCell ref="AD43:AM43"/>
    <mergeCell ref="AO43:AU43"/>
    <mergeCell ref="AV43:BE43"/>
    <mergeCell ref="W46:AB46"/>
    <mergeCell ref="AD46:AE46"/>
    <mergeCell ref="AI46:AN46"/>
    <mergeCell ref="AU46:AZ46"/>
    <mergeCell ref="W53:BE54"/>
    <mergeCell ref="G19:G20"/>
    <mergeCell ref="H19:H20"/>
    <mergeCell ref="I19:I20"/>
    <mergeCell ref="J19:J20"/>
    <mergeCell ref="K19:K20"/>
    <mergeCell ref="L19:N22"/>
    <mergeCell ref="Q21:Q22"/>
    <mergeCell ref="R21:R22"/>
    <mergeCell ref="Q19:Q20"/>
    <mergeCell ref="R19:R20"/>
    <mergeCell ref="D25:D26"/>
    <mergeCell ref="A15:A18"/>
    <mergeCell ref="J11:J12"/>
    <mergeCell ref="A19:A22"/>
    <mergeCell ref="C19:C20"/>
    <mergeCell ref="D19:D20"/>
    <mergeCell ref="E19:E20"/>
    <mergeCell ref="F19:F20"/>
    <mergeCell ref="P21:P22"/>
    <mergeCell ref="O19:O20"/>
    <mergeCell ref="P19:P20"/>
    <mergeCell ref="C21:C22"/>
    <mergeCell ref="D21:D22"/>
    <mergeCell ref="E21:E22"/>
    <mergeCell ref="F21:F22"/>
    <mergeCell ref="G21:G22"/>
    <mergeCell ref="O21:O22"/>
    <mergeCell ref="I21:I22"/>
    <mergeCell ref="J21:J22"/>
    <mergeCell ref="K21:K22"/>
    <mergeCell ref="I15:K18"/>
    <mergeCell ref="H21:H22"/>
    <mergeCell ref="C15:C16"/>
    <mergeCell ref="D15:D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M17:M18"/>
    <mergeCell ref="N17:N18"/>
    <mergeCell ref="O17:O18"/>
    <mergeCell ref="P17:P18"/>
    <mergeCell ref="L17:L18"/>
    <mergeCell ref="Q17:Q18"/>
    <mergeCell ref="R17:R18"/>
    <mergeCell ref="A7:A10"/>
    <mergeCell ref="C7:E10"/>
    <mergeCell ref="R11:R12"/>
    <mergeCell ref="C13:C14"/>
    <mergeCell ref="D13:D14"/>
    <mergeCell ref="E13:E14"/>
    <mergeCell ref="I13:I14"/>
    <mergeCell ref="J13:J14"/>
    <mergeCell ref="K13:K14"/>
    <mergeCell ref="O11:O12"/>
    <mergeCell ref="P11:P12"/>
    <mergeCell ref="Q11:Q12"/>
    <mergeCell ref="O13:O14"/>
    <mergeCell ref="P13:P14"/>
    <mergeCell ref="Q13:Q14"/>
    <mergeCell ref="A11:A14"/>
    <mergeCell ref="R13:R14"/>
    <mergeCell ref="C11:C12"/>
    <mergeCell ref="R9:R10"/>
    <mergeCell ref="O9:O10"/>
    <mergeCell ref="F7:F8"/>
    <mergeCell ref="G7:G8"/>
    <mergeCell ref="H7:H8"/>
    <mergeCell ref="B7:B10"/>
    <mergeCell ref="B11:B14"/>
    <mergeCell ref="B15:B18"/>
    <mergeCell ref="B19:B2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D11:D12"/>
    <mergeCell ref="E11:E12"/>
    <mergeCell ref="F11:H14"/>
    <mergeCell ref="I11:I12"/>
    <mergeCell ref="K11:K12"/>
    <mergeCell ref="P9:P10"/>
    <mergeCell ref="Q9:Q10"/>
    <mergeCell ref="J7:J8"/>
    <mergeCell ref="K7:K8"/>
    <mergeCell ref="E15:E16"/>
    <mergeCell ref="C5:E6"/>
    <mergeCell ref="F5:H6"/>
    <mergeCell ref="I5:K6"/>
    <mergeCell ref="L5:N6"/>
    <mergeCell ref="A4:B6"/>
    <mergeCell ref="A2:U3"/>
    <mergeCell ref="C4:U4"/>
    <mergeCell ref="O5:Q6"/>
    <mergeCell ref="R5:T5"/>
    <mergeCell ref="R6:T6"/>
  </mergeCells>
  <pageMargins left="0.7086614173228347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96"/>
  <sheetViews>
    <sheetView showGridLines="0" topLeftCell="A5" zoomScaleNormal="100" workbookViewId="0">
      <selection activeCell="W18" sqref="W18"/>
    </sheetView>
  </sheetViews>
  <sheetFormatPr defaultRowHeight="15"/>
  <cols>
    <col min="1" max="1" width="5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22" max="222" width="4" customWidth="1"/>
    <col min="223" max="223" width="35.28515625" bestFit="1" customWidth="1"/>
    <col min="224" max="224" width="4.28515625" customWidth="1"/>
    <col min="225" max="225" width="1.42578125" customWidth="1"/>
    <col min="226" max="227" width="4.28515625" customWidth="1"/>
    <col min="228" max="228" width="1.42578125" customWidth="1"/>
    <col min="229" max="230" width="4.28515625" customWidth="1"/>
    <col min="231" max="231" width="1.42578125" customWidth="1"/>
    <col min="232" max="233" width="4.28515625" customWidth="1"/>
    <col min="234" max="234" width="1.42578125" customWidth="1"/>
    <col min="235" max="235" width="4.28515625" customWidth="1"/>
    <col min="236" max="236" width="4.7109375" customWidth="1"/>
    <col min="237" max="237" width="1.42578125" customWidth="1"/>
    <col min="238" max="238" width="4.7109375" customWidth="1"/>
    <col min="239" max="239" width="6.7109375" bestFit="1" customWidth="1"/>
    <col min="478" max="478" width="4" customWidth="1"/>
    <col min="479" max="479" width="35.28515625" bestFit="1" customWidth="1"/>
    <col min="480" max="480" width="4.28515625" customWidth="1"/>
    <col min="481" max="481" width="1.42578125" customWidth="1"/>
    <col min="482" max="483" width="4.28515625" customWidth="1"/>
    <col min="484" max="484" width="1.42578125" customWidth="1"/>
    <col min="485" max="486" width="4.28515625" customWidth="1"/>
    <col min="487" max="487" width="1.42578125" customWidth="1"/>
    <col min="488" max="489" width="4.28515625" customWidth="1"/>
    <col min="490" max="490" width="1.42578125" customWidth="1"/>
    <col min="491" max="491" width="4.28515625" customWidth="1"/>
    <col min="492" max="492" width="4.7109375" customWidth="1"/>
    <col min="493" max="493" width="1.42578125" customWidth="1"/>
    <col min="494" max="494" width="4.7109375" customWidth="1"/>
    <col min="495" max="495" width="6.7109375" bestFit="1" customWidth="1"/>
    <col min="734" max="734" width="4" customWidth="1"/>
    <col min="735" max="735" width="35.28515625" bestFit="1" customWidth="1"/>
    <col min="736" max="736" width="4.28515625" customWidth="1"/>
    <col min="737" max="737" width="1.42578125" customWidth="1"/>
    <col min="738" max="739" width="4.28515625" customWidth="1"/>
    <col min="740" max="740" width="1.42578125" customWidth="1"/>
    <col min="741" max="742" width="4.28515625" customWidth="1"/>
    <col min="743" max="743" width="1.42578125" customWidth="1"/>
    <col min="744" max="745" width="4.28515625" customWidth="1"/>
    <col min="746" max="746" width="1.42578125" customWidth="1"/>
    <col min="747" max="747" width="4.28515625" customWidth="1"/>
    <col min="748" max="748" width="4.7109375" customWidth="1"/>
    <col min="749" max="749" width="1.42578125" customWidth="1"/>
    <col min="750" max="750" width="4.7109375" customWidth="1"/>
    <col min="751" max="751" width="6.7109375" bestFit="1" customWidth="1"/>
    <col min="990" max="990" width="4" customWidth="1"/>
    <col min="991" max="991" width="35.28515625" bestFit="1" customWidth="1"/>
    <col min="992" max="992" width="4.28515625" customWidth="1"/>
    <col min="993" max="993" width="1.42578125" customWidth="1"/>
    <col min="994" max="995" width="4.28515625" customWidth="1"/>
    <col min="996" max="996" width="1.42578125" customWidth="1"/>
    <col min="997" max="998" width="4.28515625" customWidth="1"/>
    <col min="999" max="999" width="1.42578125" customWidth="1"/>
    <col min="1000" max="1001" width="4.28515625" customWidth="1"/>
    <col min="1002" max="1002" width="1.42578125" customWidth="1"/>
    <col min="1003" max="1003" width="4.28515625" customWidth="1"/>
    <col min="1004" max="1004" width="4.7109375" customWidth="1"/>
    <col min="1005" max="1005" width="1.42578125" customWidth="1"/>
    <col min="1006" max="1006" width="4.7109375" customWidth="1"/>
    <col min="1007" max="1007" width="6.7109375" bestFit="1" customWidth="1"/>
    <col min="1246" max="1246" width="4" customWidth="1"/>
    <col min="1247" max="1247" width="35.28515625" bestFit="1" customWidth="1"/>
    <col min="1248" max="1248" width="4.28515625" customWidth="1"/>
    <col min="1249" max="1249" width="1.42578125" customWidth="1"/>
    <col min="1250" max="1251" width="4.28515625" customWidth="1"/>
    <col min="1252" max="1252" width="1.42578125" customWidth="1"/>
    <col min="1253" max="1254" width="4.28515625" customWidth="1"/>
    <col min="1255" max="1255" width="1.42578125" customWidth="1"/>
    <col min="1256" max="1257" width="4.28515625" customWidth="1"/>
    <col min="1258" max="1258" width="1.42578125" customWidth="1"/>
    <col min="1259" max="1259" width="4.28515625" customWidth="1"/>
    <col min="1260" max="1260" width="4.7109375" customWidth="1"/>
    <col min="1261" max="1261" width="1.42578125" customWidth="1"/>
    <col min="1262" max="1262" width="4.7109375" customWidth="1"/>
    <col min="1263" max="1263" width="6.7109375" bestFit="1" customWidth="1"/>
    <col min="1502" max="1502" width="4" customWidth="1"/>
    <col min="1503" max="1503" width="35.28515625" bestFit="1" customWidth="1"/>
    <col min="1504" max="1504" width="4.28515625" customWidth="1"/>
    <col min="1505" max="1505" width="1.42578125" customWidth="1"/>
    <col min="1506" max="1507" width="4.28515625" customWidth="1"/>
    <col min="1508" max="1508" width="1.42578125" customWidth="1"/>
    <col min="1509" max="1510" width="4.28515625" customWidth="1"/>
    <col min="1511" max="1511" width="1.42578125" customWidth="1"/>
    <col min="1512" max="1513" width="4.28515625" customWidth="1"/>
    <col min="1514" max="1514" width="1.42578125" customWidth="1"/>
    <col min="1515" max="1515" width="4.28515625" customWidth="1"/>
    <col min="1516" max="1516" width="4.7109375" customWidth="1"/>
    <col min="1517" max="1517" width="1.42578125" customWidth="1"/>
    <col min="1518" max="1518" width="4.7109375" customWidth="1"/>
    <col min="1519" max="1519" width="6.7109375" bestFit="1" customWidth="1"/>
    <col min="1758" max="1758" width="4" customWidth="1"/>
    <col min="1759" max="1759" width="35.28515625" bestFit="1" customWidth="1"/>
    <col min="1760" max="1760" width="4.28515625" customWidth="1"/>
    <col min="1761" max="1761" width="1.42578125" customWidth="1"/>
    <col min="1762" max="1763" width="4.28515625" customWidth="1"/>
    <col min="1764" max="1764" width="1.42578125" customWidth="1"/>
    <col min="1765" max="1766" width="4.28515625" customWidth="1"/>
    <col min="1767" max="1767" width="1.42578125" customWidth="1"/>
    <col min="1768" max="1769" width="4.28515625" customWidth="1"/>
    <col min="1770" max="1770" width="1.42578125" customWidth="1"/>
    <col min="1771" max="1771" width="4.28515625" customWidth="1"/>
    <col min="1772" max="1772" width="4.7109375" customWidth="1"/>
    <col min="1773" max="1773" width="1.42578125" customWidth="1"/>
    <col min="1774" max="1774" width="4.7109375" customWidth="1"/>
    <col min="1775" max="1775" width="6.7109375" bestFit="1" customWidth="1"/>
    <col min="2014" max="2014" width="4" customWidth="1"/>
    <col min="2015" max="2015" width="35.28515625" bestFit="1" customWidth="1"/>
    <col min="2016" max="2016" width="4.28515625" customWidth="1"/>
    <col min="2017" max="2017" width="1.42578125" customWidth="1"/>
    <col min="2018" max="2019" width="4.28515625" customWidth="1"/>
    <col min="2020" max="2020" width="1.42578125" customWidth="1"/>
    <col min="2021" max="2022" width="4.28515625" customWidth="1"/>
    <col min="2023" max="2023" width="1.42578125" customWidth="1"/>
    <col min="2024" max="2025" width="4.28515625" customWidth="1"/>
    <col min="2026" max="2026" width="1.42578125" customWidth="1"/>
    <col min="2027" max="2027" width="4.28515625" customWidth="1"/>
    <col min="2028" max="2028" width="4.7109375" customWidth="1"/>
    <col min="2029" max="2029" width="1.42578125" customWidth="1"/>
    <col min="2030" max="2030" width="4.7109375" customWidth="1"/>
    <col min="2031" max="2031" width="6.7109375" bestFit="1" customWidth="1"/>
    <col min="2270" max="2270" width="4" customWidth="1"/>
    <col min="2271" max="2271" width="35.28515625" bestFit="1" customWidth="1"/>
    <col min="2272" max="2272" width="4.28515625" customWidth="1"/>
    <col min="2273" max="2273" width="1.42578125" customWidth="1"/>
    <col min="2274" max="2275" width="4.28515625" customWidth="1"/>
    <col min="2276" max="2276" width="1.42578125" customWidth="1"/>
    <col min="2277" max="2278" width="4.28515625" customWidth="1"/>
    <col min="2279" max="2279" width="1.42578125" customWidth="1"/>
    <col min="2280" max="2281" width="4.28515625" customWidth="1"/>
    <col min="2282" max="2282" width="1.42578125" customWidth="1"/>
    <col min="2283" max="2283" width="4.28515625" customWidth="1"/>
    <col min="2284" max="2284" width="4.7109375" customWidth="1"/>
    <col min="2285" max="2285" width="1.42578125" customWidth="1"/>
    <col min="2286" max="2286" width="4.7109375" customWidth="1"/>
    <col min="2287" max="2287" width="6.7109375" bestFit="1" customWidth="1"/>
    <col min="2526" max="2526" width="4" customWidth="1"/>
    <col min="2527" max="2527" width="35.28515625" bestFit="1" customWidth="1"/>
    <col min="2528" max="2528" width="4.28515625" customWidth="1"/>
    <col min="2529" max="2529" width="1.42578125" customWidth="1"/>
    <col min="2530" max="2531" width="4.28515625" customWidth="1"/>
    <col min="2532" max="2532" width="1.42578125" customWidth="1"/>
    <col min="2533" max="2534" width="4.28515625" customWidth="1"/>
    <col min="2535" max="2535" width="1.42578125" customWidth="1"/>
    <col min="2536" max="2537" width="4.28515625" customWidth="1"/>
    <col min="2538" max="2538" width="1.42578125" customWidth="1"/>
    <col min="2539" max="2539" width="4.28515625" customWidth="1"/>
    <col min="2540" max="2540" width="4.7109375" customWidth="1"/>
    <col min="2541" max="2541" width="1.42578125" customWidth="1"/>
    <col min="2542" max="2542" width="4.7109375" customWidth="1"/>
    <col min="2543" max="2543" width="6.7109375" bestFit="1" customWidth="1"/>
    <col min="2782" max="2782" width="4" customWidth="1"/>
    <col min="2783" max="2783" width="35.28515625" bestFit="1" customWidth="1"/>
    <col min="2784" max="2784" width="4.28515625" customWidth="1"/>
    <col min="2785" max="2785" width="1.42578125" customWidth="1"/>
    <col min="2786" max="2787" width="4.28515625" customWidth="1"/>
    <col min="2788" max="2788" width="1.42578125" customWidth="1"/>
    <col min="2789" max="2790" width="4.28515625" customWidth="1"/>
    <col min="2791" max="2791" width="1.42578125" customWidth="1"/>
    <col min="2792" max="2793" width="4.28515625" customWidth="1"/>
    <col min="2794" max="2794" width="1.42578125" customWidth="1"/>
    <col min="2795" max="2795" width="4.28515625" customWidth="1"/>
    <col min="2796" max="2796" width="4.7109375" customWidth="1"/>
    <col min="2797" max="2797" width="1.42578125" customWidth="1"/>
    <col min="2798" max="2798" width="4.7109375" customWidth="1"/>
    <col min="2799" max="2799" width="6.7109375" bestFit="1" customWidth="1"/>
    <col min="3038" max="3038" width="4" customWidth="1"/>
    <col min="3039" max="3039" width="35.28515625" bestFit="1" customWidth="1"/>
    <col min="3040" max="3040" width="4.28515625" customWidth="1"/>
    <col min="3041" max="3041" width="1.42578125" customWidth="1"/>
    <col min="3042" max="3043" width="4.28515625" customWidth="1"/>
    <col min="3044" max="3044" width="1.42578125" customWidth="1"/>
    <col min="3045" max="3046" width="4.28515625" customWidth="1"/>
    <col min="3047" max="3047" width="1.42578125" customWidth="1"/>
    <col min="3048" max="3049" width="4.28515625" customWidth="1"/>
    <col min="3050" max="3050" width="1.42578125" customWidth="1"/>
    <col min="3051" max="3051" width="4.28515625" customWidth="1"/>
    <col min="3052" max="3052" width="4.7109375" customWidth="1"/>
    <col min="3053" max="3053" width="1.42578125" customWidth="1"/>
    <col min="3054" max="3054" width="4.7109375" customWidth="1"/>
    <col min="3055" max="3055" width="6.7109375" bestFit="1" customWidth="1"/>
    <col min="3294" max="3294" width="4" customWidth="1"/>
    <col min="3295" max="3295" width="35.28515625" bestFit="1" customWidth="1"/>
    <col min="3296" max="3296" width="4.28515625" customWidth="1"/>
    <col min="3297" max="3297" width="1.42578125" customWidth="1"/>
    <col min="3298" max="3299" width="4.28515625" customWidth="1"/>
    <col min="3300" max="3300" width="1.42578125" customWidth="1"/>
    <col min="3301" max="3302" width="4.28515625" customWidth="1"/>
    <col min="3303" max="3303" width="1.42578125" customWidth="1"/>
    <col min="3304" max="3305" width="4.28515625" customWidth="1"/>
    <col min="3306" max="3306" width="1.42578125" customWidth="1"/>
    <col min="3307" max="3307" width="4.28515625" customWidth="1"/>
    <col min="3308" max="3308" width="4.7109375" customWidth="1"/>
    <col min="3309" max="3309" width="1.42578125" customWidth="1"/>
    <col min="3310" max="3310" width="4.7109375" customWidth="1"/>
    <col min="3311" max="3311" width="6.7109375" bestFit="1" customWidth="1"/>
    <col min="3550" max="3550" width="4" customWidth="1"/>
    <col min="3551" max="3551" width="35.28515625" bestFit="1" customWidth="1"/>
    <col min="3552" max="3552" width="4.28515625" customWidth="1"/>
    <col min="3553" max="3553" width="1.42578125" customWidth="1"/>
    <col min="3554" max="3555" width="4.28515625" customWidth="1"/>
    <col min="3556" max="3556" width="1.42578125" customWidth="1"/>
    <col min="3557" max="3558" width="4.28515625" customWidth="1"/>
    <col min="3559" max="3559" width="1.42578125" customWidth="1"/>
    <col min="3560" max="3561" width="4.28515625" customWidth="1"/>
    <col min="3562" max="3562" width="1.42578125" customWidth="1"/>
    <col min="3563" max="3563" width="4.28515625" customWidth="1"/>
    <col min="3564" max="3564" width="4.7109375" customWidth="1"/>
    <col min="3565" max="3565" width="1.42578125" customWidth="1"/>
    <col min="3566" max="3566" width="4.7109375" customWidth="1"/>
    <col min="3567" max="3567" width="6.7109375" bestFit="1" customWidth="1"/>
    <col min="3806" max="3806" width="4" customWidth="1"/>
    <col min="3807" max="3807" width="35.28515625" bestFit="1" customWidth="1"/>
    <col min="3808" max="3808" width="4.28515625" customWidth="1"/>
    <col min="3809" max="3809" width="1.42578125" customWidth="1"/>
    <col min="3810" max="3811" width="4.28515625" customWidth="1"/>
    <col min="3812" max="3812" width="1.42578125" customWidth="1"/>
    <col min="3813" max="3814" width="4.28515625" customWidth="1"/>
    <col min="3815" max="3815" width="1.42578125" customWidth="1"/>
    <col min="3816" max="3817" width="4.28515625" customWidth="1"/>
    <col min="3818" max="3818" width="1.42578125" customWidth="1"/>
    <col min="3819" max="3819" width="4.28515625" customWidth="1"/>
    <col min="3820" max="3820" width="4.7109375" customWidth="1"/>
    <col min="3821" max="3821" width="1.42578125" customWidth="1"/>
    <col min="3822" max="3822" width="4.7109375" customWidth="1"/>
    <col min="3823" max="3823" width="6.7109375" bestFit="1" customWidth="1"/>
    <col min="4062" max="4062" width="4" customWidth="1"/>
    <col min="4063" max="4063" width="35.28515625" bestFit="1" customWidth="1"/>
    <col min="4064" max="4064" width="4.28515625" customWidth="1"/>
    <col min="4065" max="4065" width="1.42578125" customWidth="1"/>
    <col min="4066" max="4067" width="4.28515625" customWidth="1"/>
    <col min="4068" max="4068" width="1.42578125" customWidth="1"/>
    <col min="4069" max="4070" width="4.28515625" customWidth="1"/>
    <col min="4071" max="4071" width="1.42578125" customWidth="1"/>
    <col min="4072" max="4073" width="4.28515625" customWidth="1"/>
    <col min="4074" max="4074" width="1.42578125" customWidth="1"/>
    <col min="4075" max="4075" width="4.28515625" customWidth="1"/>
    <col min="4076" max="4076" width="4.7109375" customWidth="1"/>
    <col min="4077" max="4077" width="1.42578125" customWidth="1"/>
    <col min="4078" max="4078" width="4.7109375" customWidth="1"/>
    <col min="4079" max="4079" width="6.7109375" bestFit="1" customWidth="1"/>
    <col min="4318" max="4318" width="4" customWidth="1"/>
    <col min="4319" max="4319" width="35.28515625" bestFit="1" customWidth="1"/>
    <col min="4320" max="4320" width="4.28515625" customWidth="1"/>
    <col min="4321" max="4321" width="1.42578125" customWidth="1"/>
    <col min="4322" max="4323" width="4.28515625" customWidth="1"/>
    <col min="4324" max="4324" width="1.42578125" customWidth="1"/>
    <col min="4325" max="4326" width="4.28515625" customWidth="1"/>
    <col min="4327" max="4327" width="1.42578125" customWidth="1"/>
    <col min="4328" max="4329" width="4.28515625" customWidth="1"/>
    <col min="4330" max="4330" width="1.42578125" customWidth="1"/>
    <col min="4331" max="4331" width="4.28515625" customWidth="1"/>
    <col min="4332" max="4332" width="4.7109375" customWidth="1"/>
    <col min="4333" max="4333" width="1.42578125" customWidth="1"/>
    <col min="4334" max="4334" width="4.7109375" customWidth="1"/>
    <col min="4335" max="4335" width="6.7109375" bestFit="1" customWidth="1"/>
    <col min="4574" max="4574" width="4" customWidth="1"/>
    <col min="4575" max="4575" width="35.28515625" bestFit="1" customWidth="1"/>
    <col min="4576" max="4576" width="4.28515625" customWidth="1"/>
    <col min="4577" max="4577" width="1.42578125" customWidth="1"/>
    <col min="4578" max="4579" width="4.28515625" customWidth="1"/>
    <col min="4580" max="4580" width="1.42578125" customWidth="1"/>
    <col min="4581" max="4582" width="4.28515625" customWidth="1"/>
    <col min="4583" max="4583" width="1.42578125" customWidth="1"/>
    <col min="4584" max="4585" width="4.28515625" customWidth="1"/>
    <col min="4586" max="4586" width="1.42578125" customWidth="1"/>
    <col min="4587" max="4587" width="4.28515625" customWidth="1"/>
    <col min="4588" max="4588" width="4.7109375" customWidth="1"/>
    <col min="4589" max="4589" width="1.42578125" customWidth="1"/>
    <col min="4590" max="4590" width="4.7109375" customWidth="1"/>
    <col min="4591" max="4591" width="6.7109375" bestFit="1" customWidth="1"/>
    <col min="4830" max="4830" width="4" customWidth="1"/>
    <col min="4831" max="4831" width="35.28515625" bestFit="1" customWidth="1"/>
    <col min="4832" max="4832" width="4.28515625" customWidth="1"/>
    <col min="4833" max="4833" width="1.42578125" customWidth="1"/>
    <col min="4834" max="4835" width="4.28515625" customWidth="1"/>
    <col min="4836" max="4836" width="1.42578125" customWidth="1"/>
    <col min="4837" max="4838" width="4.28515625" customWidth="1"/>
    <col min="4839" max="4839" width="1.42578125" customWidth="1"/>
    <col min="4840" max="4841" width="4.28515625" customWidth="1"/>
    <col min="4842" max="4842" width="1.42578125" customWidth="1"/>
    <col min="4843" max="4843" width="4.28515625" customWidth="1"/>
    <col min="4844" max="4844" width="4.7109375" customWidth="1"/>
    <col min="4845" max="4845" width="1.42578125" customWidth="1"/>
    <col min="4846" max="4846" width="4.7109375" customWidth="1"/>
    <col min="4847" max="4847" width="6.7109375" bestFit="1" customWidth="1"/>
    <col min="5086" max="5086" width="4" customWidth="1"/>
    <col min="5087" max="5087" width="35.28515625" bestFit="1" customWidth="1"/>
    <col min="5088" max="5088" width="4.28515625" customWidth="1"/>
    <col min="5089" max="5089" width="1.42578125" customWidth="1"/>
    <col min="5090" max="5091" width="4.28515625" customWidth="1"/>
    <col min="5092" max="5092" width="1.42578125" customWidth="1"/>
    <col min="5093" max="5094" width="4.28515625" customWidth="1"/>
    <col min="5095" max="5095" width="1.42578125" customWidth="1"/>
    <col min="5096" max="5097" width="4.28515625" customWidth="1"/>
    <col min="5098" max="5098" width="1.42578125" customWidth="1"/>
    <col min="5099" max="5099" width="4.28515625" customWidth="1"/>
    <col min="5100" max="5100" width="4.7109375" customWidth="1"/>
    <col min="5101" max="5101" width="1.42578125" customWidth="1"/>
    <col min="5102" max="5102" width="4.7109375" customWidth="1"/>
    <col min="5103" max="5103" width="6.7109375" bestFit="1" customWidth="1"/>
    <col min="5342" max="5342" width="4" customWidth="1"/>
    <col min="5343" max="5343" width="35.28515625" bestFit="1" customWidth="1"/>
    <col min="5344" max="5344" width="4.28515625" customWidth="1"/>
    <col min="5345" max="5345" width="1.42578125" customWidth="1"/>
    <col min="5346" max="5347" width="4.28515625" customWidth="1"/>
    <col min="5348" max="5348" width="1.42578125" customWidth="1"/>
    <col min="5349" max="5350" width="4.28515625" customWidth="1"/>
    <col min="5351" max="5351" width="1.42578125" customWidth="1"/>
    <col min="5352" max="5353" width="4.28515625" customWidth="1"/>
    <col min="5354" max="5354" width="1.42578125" customWidth="1"/>
    <col min="5355" max="5355" width="4.28515625" customWidth="1"/>
    <col min="5356" max="5356" width="4.7109375" customWidth="1"/>
    <col min="5357" max="5357" width="1.42578125" customWidth="1"/>
    <col min="5358" max="5358" width="4.7109375" customWidth="1"/>
    <col min="5359" max="5359" width="6.7109375" bestFit="1" customWidth="1"/>
    <col min="5598" max="5598" width="4" customWidth="1"/>
    <col min="5599" max="5599" width="35.28515625" bestFit="1" customWidth="1"/>
    <col min="5600" max="5600" width="4.28515625" customWidth="1"/>
    <col min="5601" max="5601" width="1.42578125" customWidth="1"/>
    <col min="5602" max="5603" width="4.28515625" customWidth="1"/>
    <col min="5604" max="5604" width="1.42578125" customWidth="1"/>
    <col min="5605" max="5606" width="4.28515625" customWidth="1"/>
    <col min="5607" max="5607" width="1.42578125" customWidth="1"/>
    <col min="5608" max="5609" width="4.28515625" customWidth="1"/>
    <col min="5610" max="5610" width="1.42578125" customWidth="1"/>
    <col min="5611" max="5611" width="4.28515625" customWidth="1"/>
    <col min="5612" max="5612" width="4.7109375" customWidth="1"/>
    <col min="5613" max="5613" width="1.42578125" customWidth="1"/>
    <col min="5614" max="5614" width="4.7109375" customWidth="1"/>
    <col min="5615" max="5615" width="6.7109375" bestFit="1" customWidth="1"/>
    <col min="5854" max="5854" width="4" customWidth="1"/>
    <col min="5855" max="5855" width="35.28515625" bestFit="1" customWidth="1"/>
    <col min="5856" max="5856" width="4.28515625" customWidth="1"/>
    <col min="5857" max="5857" width="1.42578125" customWidth="1"/>
    <col min="5858" max="5859" width="4.28515625" customWidth="1"/>
    <col min="5860" max="5860" width="1.42578125" customWidth="1"/>
    <col min="5861" max="5862" width="4.28515625" customWidth="1"/>
    <col min="5863" max="5863" width="1.42578125" customWidth="1"/>
    <col min="5864" max="5865" width="4.28515625" customWidth="1"/>
    <col min="5866" max="5866" width="1.42578125" customWidth="1"/>
    <col min="5867" max="5867" width="4.28515625" customWidth="1"/>
    <col min="5868" max="5868" width="4.7109375" customWidth="1"/>
    <col min="5869" max="5869" width="1.42578125" customWidth="1"/>
    <col min="5870" max="5870" width="4.7109375" customWidth="1"/>
    <col min="5871" max="5871" width="6.7109375" bestFit="1" customWidth="1"/>
    <col min="6110" max="6110" width="4" customWidth="1"/>
    <col min="6111" max="6111" width="35.28515625" bestFit="1" customWidth="1"/>
    <col min="6112" max="6112" width="4.28515625" customWidth="1"/>
    <col min="6113" max="6113" width="1.42578125" customWidth="1"/>
    <col min="6114" max="6115" width="4.28515625" customWidth="1"/>
    <col min="6116" max="6116" width="1.42578125" customWidth="1"/>
    <col min="6117" max="6118" width="4.28515625" customWidth="1"/>
    <col min="6119" max="6119" width="1.42578125" customWidth="1"/>
    <col min="6120" max="6121" width="4.28515625" customWidth="1"/>
    <col min="6122" max="6122" width="1.42578125" customWidth="1"/>
    <col min="6123" max="6123" width="4.28515625" customWidth="1"/>
    <col min="6124" max="6124" width="4.7109375" customWidth="1"/>
    <col min="6125" max="6125" width="1.42578125" customWidth="1"/>
    <col min="6126" max="6126" width="4.7109375" customWidth="1"/>
    <col min="6127" max="6127" width="6.7109375" bestFit="1" customWidth="1"/>
    <col min="6366" max="6366" width="4" customWidth="1"/>
    <col min="6367" max="6367" width="35.28515625" bestFit="1" customWidth="1"/>
    <col min="6368" max="6368" width="4.28515625" customWidth="1"/>
    <col min="6369" max="6369" width="1.42578125" customWidth="1"/>
    <col min="6370" max="6371" width="4.28515625" customWidth="1"/>
    <col min="6372" max="6372" width="1.42578125" customWidth="1"/>
    <col min="6373" max="6374" width="4.28515625" customWidth="1"/>
    <col min="6375" max="6375" width="1.42578125" customWidth="1"/>
    <col min="6376" max="6377" width="4.28515625" customWidth="1"/>
    <col min="6378" max="6378" width="1.42578125" customWidth="1"/>
    <col min="6379" max="6379" width="4.28515625" customWidth="1"/>
    <col min="6380" max="6380" width="4.7109375" customWidth="1"/>
    <col min="6381" max="6381" width="1.42578125" customWidth="1"/>
    <col min="6382" max="6382" width="4.7109375" customWidth="1"/>
    <col min="6383" max="6383" width="6.7109375" bestFit="1" customWidth="1"/>
    <col min="6622" max="6622" width="4" customWidth="1"/>
    <col min="6623" max="6623" width="35.28515625" bestFit="1" customWidth="1"/>
    <col min="6624" max="6624" width="4.28515625" customWidth="1"/>
    <col min="6625" max="6625" width="1.42578125" customWidth="1"/>
    <col min="6626" max="6627" width="4.28515625" customWidth="1"/>
    <col min="6628" max="6628" width="1.42578125" customWidth="1"/>
    <col min="6629" max="6630" width="4.28515625" customWidth="1"/>
    <col min="6631" max="6631" width="1.42578125" customWidth="1"/>
    <col min="6632" max="6633" width="4.28515625" customWidth="1"/>
    <col min="6634" max="6634" width="1.42578125" customWidth="1"/>
    <col min="6635" max="6635" width="4.28515625" customWidth="1"/>
    <col min="6636" max="6636" width="4.7109375" customWidth="1"/>
    <col min="6637" max="6637" width="1.42578125" customWidth="1"/>
    <col min="6638" max="6638" width="4.7109375" customWidth="1"/>
    <col min="6639" max="6639" width="6.7109375" bestFit="1" customWidth="1"/>
    <col min="6878" max="6878" width="4" customWidth="1"/>
    <col min="6879" max="6879" width="35.28515625" bestFit="1" customWidth="1"/>
    <col min="6880" max="6880" width="4.28515625" customWidth="1"/>
    <col min="6881" max="6881" width="1.42578125" customWidth="1"/>
    <col min="6882" max="6883" width="4.28515625" customWidth="1"/>
    <col min="6884" max="6884" width="1.42578125" customWidth="1"/>
    <col min="6885" max="6886" width="4.28515625" customWidth="1"/>
    <col min="6887" max="6887" width="1.42578125" customWidth="1"/>
    <col min="6888" max="6889" width="4.28515625" customWidth="1"/>
    <col min="6890" max="6890" width="1.42578125" customWidth="1"/>
    <col min="6891" max="6891" width="4.28515625" customWidth="1"/>
    <col min="6892" max="6892" width="4.7109375" customWidth="1"/>
    <col min="6893" max="6893" width="1.42578125" customWidth="1"/>
    <col min="6894" max="6894" width="4.7109375" customWidth="1"/>
    <col min="6895" max="6895" width="6.7109375" bestFit="1" customWidth="1"/>
    <col min="7134" max="7134" width="4" customWidth="1"/>
    <col min="7135" max="7135" width="35.28515625" bestFit="1" customWidth="1"/>
    <col min="7136" max="7136" width="4.28515625" customWidth="1"/>
    <col min="7137" max="7137" width="1.42578125" customWidth="1"/>
    <col min="7138" max="7139" width="4.28515625" customWidth="1"/>
    <col min="7140" max="7140" width="1.42578125" customWidth="1"/>
    <col min="7141" max="7142" width="4.28515625" customWidth="1"/>
    <col min="7143" max="7143" width="1.42578125" customWidth="1"/>
    <col min="7144" max="7145" width="4.28515625" customWidth="1"/>
    <col min="7146" max="7146" width="1.42578125" customWidth="1"/>
    <col min="7147" max="7147" width="4.28515625" customWidth="1"/>
    <col min="7148" max="7148" width="4.7109375" customWidth="1"/>
    <col min="7149" max="7149" width="1.42578125" customWidth="1"/>
    <col min="7150" max="7150" width="4.7109375" customWidth="1"/>
    <col min="7151" max="7151" width="6.7109375" bestFit="1" customWidth="1"/>
    <col min="7390" max="7390" width="4" customWidth="1"/>
    <col min="7391" max="7391" width="35.28515625" bestFit="1" customWidth="1"/>
    <col min="7392" max="7392" width="4.28515625" customWidth="1"/>
    <col min="7393" max="7393" width="1.42578125" customWidth="1"/>
    <col min="7394" max="7395" width="4.28515625" customWidth="1"/>
    <col min="7396" max="7396" width="1.42578125" customWidth="1"/>
    <col min="7397" max="7398" width="4.28515625" customWidth="1"/>
    <col min="7399" max="7399" width="1.42578125" customWidth="1"/>
    <col min="7400" max="7401" width="4.28515625" customWidth="1"/>
    <col min="7402" max="7402" width="1.42578125" customWidth="1"/>
    <col min="7403" max="7403" width="4.28515625" customWidth="1"/>
    <col min="7404" max="7404" width="4.7109375" customWidth="1"/>
    <col min="7405" max="7405" width="1.42578125" customWidth="1"/>
    <col min="7406" max="7406" width="4.7109375" customWidth="1"/>
    <col min="7407" max="7407" width="6.7109375" bestFit="1" customWidth="1"/>
    <col min="7646" max="7646" width="4" customWidth="1"/>
    <col min="7647" max="7647" width="35.28515625" bestFit="1" customWidth="1"/>
    <col min="7648" max="7648" width="4.28515625" customWidth="1"/>
    <col min="7649" max="7649" width="1.42578125" customWidth="1"/>
    <col min="7650" max="7651" width="4.28515625" customWidth="1"/>
    <col min="7652" max="7652" width="1.42578125" customWidth="1"/>
    <col min="7653" max="7654" width="4.28515625" customWidth="1"/>
    <col min="7655" max="7655" width="1.42578125" customWidth="1"/>
    <col min="7656" max="7657" width="4.28515625" customWidth="1"/>
    <col min="7658" max="7658" width="1.42578125" customWidth="1"/>
    <col min="7659" max="7659" width="4.28515625" customWidth="1"/>
    <col min="7660" max="7660" width="4.7109375" customWidth="1"/>
    <col min="7661" max="7661" width="1.42578125" customWidth="1"/>
    <col min="7662" max="7662" width="4.7109375" customWidth="1"/>
    <col min="7663" max="7663" width="6.7109375" bestFit="1" customWidth="1"/>
    <col min="7902" max="7902" width="4" customWidth="1"/>
    <col min="7903" max="7903" width="35.28515625" bestFit="1" customWidth="1"/>
    <col min="7904" max="7904" width="4.28515625" customWidth="1"/>
    <col min="7905" max="7905" width="1.42578125" customWidth="1"/>
    <col min="7906" max="7907" width="4.28515625" customWidth="1"/>
    <col min="7908" max="7908" width="1.42578125" customWidth="1"/>
    <col min="7909" max="7910" width="4.28515625" customWidth="1"/>
    <col min="7911" max="7911" width="1.42578125" customWidth="1"/>
    <col min="7912" max="7913" width="4.28515625" customWidth="1"/>
    <col min="7914" max="7914" width="1.42578125" customWidth="1"/>
    <col min="7915" max="7915" width="4.28515625" customWidth="1"/>
    <col min="7916" max="7916" width="4.7109375" customWidth="1"/>
    <col min="7917" max="7917" width="1.42578125" customWidth="1"/>
    <col min="7918" max="7918" width="4.7109375" customWidth="1"/>
    <col min="7919" max="7919" width="6.7109375" bestFit="1" customWidth="1"/>
    <col min="8158" max="8158" width="4" customWidth="1"/>
    <col min="8159" max="8159" width="35.28515625" bestFit="1" customWidth="1"/>
    <col min="8160" max="8160" width="4.28515625" customWidth="1"/>
    <col min="8161" max="8161" width="1.42578125" customWidth="1"/>
    <col min="8162" max="8163" width="4.28515625" customWidth="1"/>
    <col min="8164" max="8164" width="1.42578125" customWidth="1"/>
    <col min="8165" max="8166" width="4.28515625" customWidth="1"/>
    <col min="8167" max="8167" width="1.42578125" customWidth="1"/>
    <col min="8168" max="8169" width="4.28515625" customWidth="1"/>
    <col min="8170" max="8170" width="1.42578125" customWidth="1"/>
    <col min="8171" max="8171" width="4.28515625" customWidth="1"/>
    <col min="8172" max="8172" width="4.7109375" customWidth="1"/>
    <col min="8173" max="8173" width="1.42578125" customWidth="1"/>
    <col min="8174" max="8174" width="4.7109375" customWidth="1"/>
    <col min="8175" max="8175" width="6.7109375" bestFit="1" customWidth="1"/>
    <col min="8414" max="8414" width="4" customWidth="1"/>
    <col min="8415" max="8415" width="35.28515625" bestFit="1" customWidth="1"/>
    <col min="8416" max="8416" width="4.28515625" customWidth="1"/>
    <col min="8417" max="8417" width="1.42578125" customWidth="1"/>
    <col min="8418" max="8419" width="4.28515625" customWidth="1"/>
    <col min="8420" max="8420" width="1.42578125" customWidth="1"/>
    <col min="8421" max="8422" width="4.28515625" customWidth="1"/>
    <col min="8423" max="8423" width="1.42578125" customWidth="1"/>
    <col min="8424" max="8425" width="4.28515625" customWidth="1"/>
    <col min="8426" max="8426" width="1.42578125" customWidth="1"/>
    <col min="8427" max="8427" width="4.28515625" customWidth="1"/>
    <col min="8428" max="8428" width="4.7109375" customWidth="1"/>
    <col min="8429" max="8429" width="1.42578125" customWidth="1"/>
    <col min="8430" max="8430" width="4.7109375" customWidth="1"/>
    <col min="8431" max="8431" width="6.7109375" bestFit="1" customWidth="1"/>
    <col min="8670" max="8670" width="4" customWidth="1"/>
    <col min="8671" max="8671" width="35.28515625" bestFit="1" customWidth="1"/>
    <col min="8672" max="8672" width="4.28515625" customWidth="1"/>
    <col min="8673" max="8673" width="1.42578125" customWidth="1"/>
    <col min="8674" max="8675" width="4.28515625" customWidth="1"/>
    <col min="8676" max="8676" width="1.42578125" customWidth="1"/>
    <col min="8677" max="8678" width="4.28515625" customWidth="1"/>
    <col min="8679" max="8679" width="1.42578125" customWidth="1"/>
    <col min="8680" max="8681" width="4.28515625" customWidth="1"/>
    <col min="8682" max="8682" width="1.42578125" customWidth="1"/>
    <col min="8683" max="8683" width="4.28515625" customWidth="1"/>
    <col min="8684" max="8684" width="4.7109375" customWidth="1"/>
    <col min="8685" max="8685" width="1.42578125" customWidth="1"/>
    <col min="8686" max="8686" width="4.7109375" customWidth="1"/>
    <col min="8687" max="8687" width="6.7109375" bestFit="1" customWidth="1"/>
    <col min="8926" max="8926" width="4" customWidth="1"/>
    <col min="8927" max="8927" width="35.28515625" bestFit="1" customWidth="1"/>
    <col min="8928" max="8928" width="4.28515625" customWidth="1"/>
    <col min="8929" max="8929" width="1.42578125" customWidth="1"/>
    <col min="8930" max="8931" width="4.28515625" customWidth="1"/>
    <col min="8932" max="8932" width="1.42578125" customWidth="1"/>
    <col min="8933" max="8934" width="4.28515625" customWidth="1"/>
    <col min="8935" max="8935" width="1.42578125" customWidth="1"/>
    <col min="8936" max="8937" width="4.28515625" customWidth="1"/>
    <col min="8938" max="8938" width="1.42578125" customWidth="1"/>
    <col min="8939" max="8939" width="4.28515625" customWidth="1"/>
    <col min="8940" max="8940" width="4.7109375" customWidth="1"/>
    <col min="8941" max="8941" width="1.42578125" customWidth="1"/>
    <col min="8942" max="8942" width="4.7109375" customWidth="1"/>
    <col min="8943" max="8943" width="6.7109375" bestFit="1" customWidth="1"/>
    <col min="9182" max="9182" width="4" customWidth="1"/>
    <col min="9183" max="9183" width="35.28515625" bestFit="1" customWidth="1"/>
    <col min="9184" max="9184" width="4.28515625" customWidth="1"/>
    <col min="9185" max="9185" width="1.42578125" customWidth="1"/>
    <col min="9186" max="9187" width="4.28515625" customWidth="1"/>
    <col min="9188" max="9188" width="1.42578125" customWidth="1"/>
    <col min="9189" max="9190" width="4.28515625" customWidth="1"/>
    <col min="9191" max="9191" width="1.42578125" customWidth="1"/>
    <col min="9192" max="9193" width="4.28515625" customWidth="1"/>
    <col min="9194" max="9194" width="1.42578125" customWidth="1"/>
    <col min="9195" max="9195" width="4.28515625" customWidth="1"/>
    <col min="9196" max="9196" width="4.7109375" customWidth="1"/>
    <col min="9197" max="9197" width="1.42578125" customWidth="1"/>
    <col min="9198" max="9198" width="4.7109375" customWidth="1"/>
    <col min="9199" max="9199" width="6.7109375" bestFit="1" customWidth="1"/>
    <col min="9438" max="9438" width="4" customWidth="1"/>
    <col min="9439" max="9439" width="35.28515625" bestFit="1" customWidth="1"/>
    <col min="9440" max="9440" width="4.28515625" customWidth="1"/>
    <col min="9441" max="9441" width="1.42578125" customWidth="1"/>
    <col min="9442" max="9443" width="4.28515625" customWidth="1"/>
    <col min="9444" max="9444" width="1.42578125" customWidth="1"/>
    <col min="9445" max="9446" width="4.28515625" customWidth="1"/>
    <col min="9447" max="9447" width="1.42578125" customWidth="1"/>
    <col min="9448" max="9449" width="4.28515625" customWidth="1"/>
    <col min="9450" max="9450" width="1.42578125" customWidth="1"/>
    <col min="9451" max="9451" width="4.28515625" customWidth="1"/>
    <col min="9452" max="9452" width="4.7109375" customWidth="1"/>
    <col min="9453" max="9453" width="1.42578125" customWidth="1"/>
    <col min="9454" max="9454" width="4.7109375" customWidth="1"/>
    <col min="9455" max="9455" width="6.7109375" bestFit="1" customWidth="1"/>
    <col min="9694" max="9694" width="4" customWidth="1"/>
    <col min="9695" max="9695" width="35.28515625" bestFit="1" customWidth="1"/>
    <col min="9696" max="9696" width="4.28515625" customWidth="1"/>
    <col min="9697" max="9697" width="1.42578125" customWidth="1"/>
    <col min="9698" max="9699" width="4.28515625" customWidth="1"/>
    <col min="9700" max="9700" width="1.42578125" customWidth="1"/>
    <col min="9701" max="9702" width="4.28515625" customWidth="1"/>
    <col min="9703" max="9703" width="1.42578125" customWidth="1"/>
    <col min="9704" max="9705" width="4.28515625" customWidth="1"/>
    <col min="9706" max="9706" width="1.42578125" customWidth="1"/>
    <col min="9707" max="9707" width="4.28515625" customWidth="1"/>
    <col min="9708" max="9708" width="4.7109375" customWidth="1"/>
    <col min="9709" max="9709" width="1.42578125" customWidth="1"/>
    <col min="9710" max="9710" width="4.7109375" customWidth="1"/>
    <col min="9711" max="9711" width="6.7109375" bestFit="1" customWidth="1"/>
    <col min="9950" max="9950" width="4" customWidth="1"/>
    <col min="9951" max="9951" width="35.28515625" bestFit="1" customWidth="1"/>
    <col min="9952" max="9952" width="4.28515625" customWidth="1"/>
    <col min="9953" max="9953" width="1.42578125" customWidth="1"/>
    <col min="9954" max="9955" width="4.28515625" customWidth="1"/>
    <col min="9956" max="9956" width="1.42578125" customWidth="1"/>
    <col min="9957" max="9958" width="4.28515625" customWidth="1"/>
    <col min="9959" max="9959" width="1.42578125" customWidth="1"/>
    <col min="9960" max="9961" width="4.28515625" customWidth="1"/>
    <col min="9962" max="9962" width="1.42578125" customWidth="1"/>
    <col min="9963" max="9963" width="4.28515625" customWidth="1"/>
    <col min="9964" max="9964" width="4.7109375" customWidth="1"/>
    <col min="9965" max="9965" width="1.42578125" customWidth="1"/>
    <col min="9966" max="9966" width="4.7109375" customWidth="1"/>
    <col min="9967" max="9967" width="6.7109375" bestFit="1" customWidth="1"/>
    <col min="10206" max="10206" width="4" customWidth="1"/>
    <col min="10207" max="10207" width="35.28515625" bestFit="1" customWidth="1"/>
    <col min="10208" max="10208" width="4.28515625" customWidth="1"/>
    <col min="10209" max="10209" width="1.42578125" customWidth="1"/>
    <col min="10210" max="10211" width="4.28515625" customWidth="1"/>
    <col min="10212" max="10212" width="1.42578125" customWidth="1"/>
    <col min="10213" max="10214" width="4.28515625" customWidth="1"/>
    <col min="10215" max="10215" width="1.42578125" customWidth="1"/>
    <col min="10216" max="10217" width="4.28515625" customWidth="1"/>
    <col min="10218" max="10218" width="1.42578125" customWidth="1"/>
    <col min="10219" max="10219" width="4.28515625" customWidth="1"/>
    <col min="10220" max="10220" width="4.7109375" customWidth="1"/>
    <col min="10221" max="10221" width="1.42578125" customWidth="1"/>
    <col min="10222" max="10222" width="4.7109375" customWidth="1"/>
    <col min="10223" max="10223" width="6.7109375" bestFit="1" customWidth="1"/>
    <col min="10462" max="10462" width="4" customWidth="1"/>
    <col min="10463" max="10463" width="35.28515625" bestFit="1" customWidth="1"/>
    <col min="10464" max="10464" width="4.28515625" customWidth="1"/>
    <col min="10465" max="10465" width="1.42578125" customWidth="1"/>
    <col min="10466" max="10467" width="4.28515625" customWidth="1"/>
    <col min="10468" max="10468" width="1.42578125" customWidth="1"/>
    <col min="10469" max="10470" width="4.28515625" customWidth="1"/>
    <col min="10471" max="10471" width="1.42578125" customWidth="1"/>
    <col min="10472" max="10473" width="4.28515625" customWidth="1"/>
    <col min="10474" max="10474" width="1.42578125" customWidth="1"/>
    <col min="10475" max="10475" width="4.28515625" customWidth="1"/>
    <col min="10476" max="10476" width="4.7109375" customWidth="1"/>
    <col min="10477" max="10477" width="1.42578125" customWidth="1"/>
    <col min="10478" max="10478" width="4.7109375" customWidth="1"/>
    <col min="10479" max="10479" width="6.7109375" bestFit="1" customWidth="1"/>
    <col min="10718" max="10718" width="4" customWidth="1"/>
    <col min="10719" max="10719" width="35.28515625" bestFit="1" customWidth="1"/>
    <col min="10720" max="10720" width="4.28515625" customWidth="1"/>
    <col min="10721" max="10721" width="1.42578125" customWidth="1"/>
    <col min="10722" max="10723" width="4.28515625" customWidth="1"/>
    <col min="10724" max="10724" width="1.42578125" customWidth="1"/>
    <col min="10725" max="10726" width="4.28515625" customWidth="1"/>
    <col min="10727" max="10727" width="1.42578125" customWidth="1"/>
    <col min="10728" max="10729" width="4.28515625" customWidth="1"/>
    <col min="10730" max="10730" width="1.42578125" customWidth="1"/>
    <col min="10731" max="10731" width="4.28515625" customWidth="1"/>
    <col min="10732" max="10732" width="4.7109375" customWidth="1"/>
    <col min="10733" max="10733" width="1.42578125" customWidth="1"/>
    <col min="10734" max="10734" width="4.7109375" customWidth="1"/>
    <col min="10735" max="10735" width="6.7109375" bestFit="1" customWidth="1"/>
    <col min="10974" max="10974" width="4" customWidth="1"/>
    <col min="10975" max="10975" width="35.28515625" bestFit="1" customWidth="1"/>
    <col min="10976" max="10976" width="4.28515625" customWidth="1"/>
    <col min="10977" max="10977" width="1.42578125" customWidth="1"/>
    <col min="10978" max="10979" width="4.28515625" customWidth="1"/>
    <col min="10980" max="10980" width="1.42578125" customWidth="1"/>
    <col min="10981" max="10982" width="4.28515625" customWidth="1"/>
    <col min="10983" max="10983" width="1.42578125" customWidth="1"/>
    <col min="10984" max="10985" width="4.28515625" customWidth="1"/>
    <col min="10986" max="10986" width="1.42578125" customWidth="1"/>
    <col min="10987" max="10987" width="4.28515625" customWidth="1"/>
    <col min="10988" max="10988" width="4.7109375" customWidth="1"/>
    <col min="10989" max="10989" width="1.42578125" customWidth="1"/>
    <col min="10990" max="10990" width="4.7109375" customWidth="1"/>
    <col min="10991" max="10991" width="6.7109375" bestFit="1" customWidth="1"/>
    <col min="11230" max="11230" width="4" customWidth="1"/>
    <col min="11231" max="11231" width="35.28515625" bestFit="1" customWidth="1"/>
    <col min="11232" max="11232" width="4.28515625" customWidth="1"/>
    <col min="11233" max="11233" width="1.42578125" customWidth="1"/>
    <col min="11234" max="11235" width="4.28515625" customWidth="1"/>
    <col min="11236" max="11236" width="1.42578125" customWidth="1"/>
    <col min="11237" max="11238" width="4.28515625" customWidth="1"/>
    <col min="11239" max="11239" width="1.42578125" customWidth="1"/>
    <col min="11240" max="11241" width="4.28515625" customWidth="1"/>
    <col min="11242" max="11242" width="1.42578125" customWidth="1"/>
    <col min="11243" max="11243" width="4.28515625" customWidth="1"/>
    <col min="11244" max="11244" width="4.7109375" customWidth="1"/>
    <col min="11245" max="11245" width="1.42578125" customWidth="1"/>
    <col min="11246" max="11246" width="4.7109375" customWidth="1"/>
    <col min="11247" max="11247" width="6.7109375" bestFit="1" customWidth="1"/>
    <col min="11486" max="11486" width="4" customWidth="1"/>
    <col min="11487" max="11487" width="35.28515625" bestFit="1" customWidth="1"/>
    <col min="11488" max="11488" width="4.28515625" customWidth="1"/>
    <col min="11489" max="11489" width="1.42578125" customWidth="1"/>
    <col min="11490" max="11491" width="4.28515625" customWidth="1"/>
    <col min="11492" max="11492" width="1.42578125" customWidth="1"/>
    <col min="11493" max="11494" width="4.28515625" customWidth="1"/>
    <col min="11495" max="11495" width="1.42578125" customWidth="1"/>
    <col min="11496" max="11497" width="4.28515625" customWidth="1"/>
    <col min="11498" max="11498" width="1.42578125" customWidth="1"/>
    <col min="11499" max="11499" width="4.28515625" customWidth="1"/>
    <col min="11500" max="11500" width="4.7109375" customWidth="1"/>
    <col min="11501" max="11501" width="1.42578125" customWidth="1"/>
    <col min="11502" max="11502" width="4.7109375" customWidth="1"/>
    <col min="11503" max="11503" width="6.7109375" bestFit="1" customWidth="1"/>
    <col min="11742" max="11742" width="4" customWidth="1"/>
    <col min="11743" max="11743" width="35.28515625" bestFit="1" customWidth="1"/>
    <col min="11744" max="11744" width="4.28515625" customWidth="1"/>
    <col min="11745" max="11745" width="1.42578125" customWidth="1"/>
    <col min="11746" max="11747" width="4.28515625" customWidth="1"/>
    <col min="11748" max="11748" width="1.42578125" customWidth="1"/>
    <col min="11749" max="11750" width="4.28515625" customWidth="1"/>
    <col min="11751" max="11751" width="1.42578125" customWidth="1"/>
    <col min="11752" max="11753" width="4.28515625" customWidth="1"/>
    <col min="11754" max="11754" width="1.42578125" customWidth="1"/>
    <col min="11755" max="11755" width="4.28515625" customWidth="1"/>
    <col min="11756" max="11756" width="4.7109375" customWidth="1"/>
    <col min="11757" max="11757" width="1.42578125" customWidth="1"/>
    <col min="11758" max="11758" width="4.7109375" customWidth="1"/>
    <col min="11759" max="11759" width="6.7109375" bestFit="1" customWidth="1"/>
    <col min="11998" max="11998" width="4" customWidth="1"/>
    <col min="11999" max="11999" width="35.28515625" bestFit="1" customWidth="1"/>
    <col min="12000" max="12000" width="4.28515625" customWidth="1"/>
    <col min="12001" max="12001" width="1.42578125" customWidth="1"/>
    <col min="12002" max="12003" width="4.28515625" customWidth="1"/>
    <col min="12004" max="12004" width="1.42578125" customWidth="1"/>
    <col min="12005" max="12006" width="4.28515625" customWidth="1"/>
    <col min="12007" max="12007" width="1.42578125" customWidth="1"/>
    <col min="12008" max="12009" width="4.28515625" customWidth="1"/>
    <col min="12010" max="12010" width="1.42578125" customWidth="1"/>
    <col min="12011" max="12011" width="4.28515625" customWidth="1"/>
    <col min="12012" max="12012" width="4.7109375" customWidth="1"/>
    <col min="12013" max="12013" width="1.42578125" customWidth="1"/>
    <col min="12014" max="12014" width="4.7109375" customWidth="1"/>
    <col min="12015" max="12015" width="6.7109375" bestFit="1" customWidth="1"/>
    <col min="12254" max="12254" width="4" customWidth="1"/>
    <col min="12255" max="12255" width="35.28515625" bestFit="1" customWidth="1"/>
    <col min="12256" max="12256" width="4.28515625" customWidth="1"/>
    <col min="12257" max="12257" width="1.42578125" customWidth="1"/>
    <col min="12258" max="12259" width="4.28515625" customWidth="1"/>
    <col min="12260" max="12260" width="1.42578125" customWidth="1"/>
    <col min="12261" max="12262" width="4.28515625" customWidth="1"/>
    <col min="12263" max="12263" width="1.42578125" customWidth="1"/>
    <col min="12264" max="12265" width="4.28515625" customWidth="1"/>
    <col min="12266" max="12266" width="1.42578125" customWidth="1"/>
    <col min="12267" max="12267" width="4.28515625" customWidth="1"/>
    <col min="12268" max="12268" width="4.7109375" customWidth="1"/>
    <col min="12269" max="12269" width="1.42578125" customWidth="1"/>
    <col min="12270" max="12270" width="4.7109375" customWidth="1"/>
    <col min="12271" max="12271" width="6.7109375" bestFit="1" customWidth="1"/>
    <col min="12510" max="12510" width="4" customWidth="1"/>
    <col min="12511" max="12511" width="35.28515625" bestFit="1" customWidth="1"/>
    <col min="12512" max="12512" width="4.28515625" customWidth="1"/>
    <col min="12513" max="12513" width="1.42578125" customWidth="1"/>
    <col min="12514" max="12515" width="4.28515625" customWidth="1"/>
    <col min="12516" max="12516" width="1.42578125" customWidth="1"/>
    <col min="12517" max="12518" width="4.28515625" customWidth="1"/>
    <col min="12519" max="12519" width="1.42578125" customWidth="1"/>
    <col min="12520" max="12521" width="4.28515625" customWidth="1"/>
    <col min="12522" max="12522" width="1.42578125" customWidth="1"/>
    <col min="12523" max="12523" width="4.28515625" customWidth="1"/>
    <col min="12524" max="12524" width="4.7109375" customWidth="1"/>
    <col min="12525" max="12525" width="1.42578125" customWidth="1"/>
    <col min="12526" max="12526" width="4.7109375" customWidth="1"/>
    <col min="12527" max="12527" width="6.7109375" bestFit="1" customWidth="1"/>
    <col min="12766" max="12766" width="4" customWidth="1"/>
    <col min="12767" max="12767" width="35.28515625" bestFit="1" customWidth="1"/>
    <col min="12768" max="12768" width="4.28515625" customWidth="1"/>
    <col min="12769" max="12769" width="1.42578125" customWidth="1"/>
    <col min="12770" max="12771" width="4.28515625" customWidth="1"/>
    <col min="12772" max="12772" width="1.42578125" customWidth="1"/>
    <col min="12773" max="12774" width="4.28515625" customWidth="1"/>
    <col min="12775" max="12775" width="1.42578125" customWidth="1"/>
    <col min="12776" max="12777" width="4.28515625" customWidth="1"/>
    <col min="12778" max="12778" width="1.42578125" customWidth="1"/>
    <col min="12779" max="12779" width="4.28515625" customWidth="1"/>
    <col min="12780" max="12780" width="4.7109375" customWidth="1"/>
    <col min="12781" max="12781" width="1.42578125" customWidth="1"/>
    <col min="12782" max="12782" width="4.7109375" customWidth="1"/>
    <col min="12783" max="12783" width="6.7109375" bestFit="1" customWidth="1"/>
    <col min="13022" max="13022" width="4" customWidth="1"/>
    <col min="13023" max="13023" width="35.28515625" bestFit="1" customWidth="1"/>
    <col min="13024" max="13024" width="4.28515625" customWidth="1"/>
    <col min="13025" max="13025" width="1.42578125" customWidth="1"/>
    <col min="13026" max="13027" width="4.28515625" customWidth="1"/>
    <col min="13028" max="13028" width="1.42578125" customWidth="1"/>
    <col min="13029" max="13030" width="4.28515625" customWidth="1"/>
    <col min="13031" max="13031" width="1.42578125" customWidth="1"/>
    <col min="13032" max="13033" width="4.28515625" customWidth="1"/>
    <col min="13034" max="13034" width="1.42578125" customWidth="1"/>
    <col min="13035" max="13035" width="4.28515625" customWidth="1"/>
    <col min="13036" max="13036" width="4.7109375" customWidth="1"/>
    <col min="13037" max="13037" width="1.42578125" customWidth="1"/>
    <col min="13038" max="13038" width="4.7109375" customWidth="1"/>
    <col min="13039" max="13039" width="6.7109375" bestFit="1" customWidth="1"/>
    <col min="13278" max="13278" width="4" customWidth="1"/>
    <col min="13279" max="13279" width="35.28515625" bestFit="1" customWidth="1"/>
    <col min="13280" max="13280" width="4.28515625" customWidth="1"/>
    <col min="13281" max="13281" width="1.42578125" customWidth="1"/>
    <col min="13282" max="13283" width="4.28515625" customWidth="1"/>
    <col min="13284" max="13284" width="1.42578125" customWidth="1"/>
    <col min="13285" max="13286" width="4.28515625" customWidth="1"/>
    <col min="13287" max="13287" width="1.42578125" customWidth="1"/>
    <col min="13288" max="13289" width="4.28515625" customWidth="1"/>
    <col min="13290" max="13290" width="1.42578125" customWidth="1"/>
    <col min="13291" max="13291" width="4.28515625" customWidth="1"/>
    <col min="13292" max="13292" width="4.7109375" customWidth="1"/>
    <col min="13293" max="13293" width="1.42578125" customWidth="1"/>
    <col min="13294" max="13294" width="4.7109375" customWidth="1"/>
    <col min="13295" max="13295" width="6.7109375" bestFit="1" customWidth="1"/>
    <col min="13534" max="13534" width="4" customWidth="1"/>
    <col min="13535" max="13535" width="35.28515625" bestFit="1" customWidth="1"/>
    <col min="13536" max="13536" width="4.28515625" customWidth="1"/>
    <col min="13537" max="13537" width="1.42578125" customWidth="1"/>
    <col min="13538" max="13539" width="4.28515625" customWidth="1"/>
    <col min="13540" max="13540" width="1.42578125" customWidth="1"/>
    <col min="13541" max="13542" width="4.28515625" customWidth="1"/>
    <col min="13543" max="13543" width="1.42578125" customWidth="1"/>
    <col min="13544" max="13545" width="4.28515625" customWidth="1"/>
    <col min="13546" max="13546" width="1.42578125" customWidth="1"/>
    <col min="13547" max="13547" width="4.28515625" customWidth="1"/>
    <col min="13548" max="13548" width="4.7109375" customWidth="1"/>
    <col min="13549" max="13549" width="1.42578125" customWidth="1"/>
    <col min="13550" max="13550" width="4.7109375" customWidth="1"/>
    <col min="13551" max="13551" width="6.7109375" bestFit="1" customWidth="1"/>
    <col min="13790" max="13790" width="4" customWidth="1"/>
    <col min="13791" max="13791" width="35.28515625" bestFit="1" customWidth="1"/>
    <col min="13792" max="13792" width="4.28515625" customWidth="1"/>
    <col min="13793" max="13793" width="1.42578125" customWidth="1"/>
    <col min="13794" max="13795" width="4.28515625" customWidth="1"/>
    <col min="13796" max="13796" width="1.42578125" customWidth="1"/>
    <col min="13797" max="13798" width="4.28515625" customWidth="1"/>
    <col min="13799" max="13799" width="1.42578125" customWidth="1"/>
    <col min="13800" max="13801" width="4.28515625" customWidth="1"/>
    <col min="13802" max="13802" width="1.42578125" customWidth="1"/>
    <col min="13803" max="13803" width="4.28515625" customWidth="1"/>
    <col min="13804" max="13804" width="4.7109375" customWidth="1"/>
    <col min="13805" max="13805" width="1.42578125" customWidth="1"/>
    <col min="13806" max="13806" width="4.7109375" customWidth="1"/>
    <col min="13807" max="13807" width="6.7109375" bestFit="1" customWidth="1"/>
    <col min="14046" max="14046" width="4" customWidth="1"/>
    <col min="14047" max="14047" width="35.28515625" bestFit="1" customWidth="1"/>
    <col min="14048" max="14048" width="4.28515625" customWidth="1"/>
    <col min="14049" max="14049" width="1.42578125" customWidth="1"/>
    <col min="14050" max="14051" width="4.28515625" customWidth="1"/>
    <col min="14052" max="14052" width="1.42578125" customWidth="1"/>
    <col min="14053" max="14054" width="4.28515625" customWidth="1"/>
    <col min="14055" max="14055" width="1.42578125" customWidth="1"/>
    <col min="14056" max="14057" width="4.28515625" customWidth="1"/>
    <col min="14058" max="14058" width="1.42578125" customWidth="1"/>
    <col min="14059" max="14059" width="4.28515625" customWidth="1"/>
    <col min="14060" max="14060" width="4.7109375" customWidth="1"/>
    <col min="14061" max="14061" width="1.42578125" customWidth="1"/>
    <col min="14062" max="14062" width="4.7109375" customWidth="1"/>
    <col min="14063" max="14063" width="6.7109375" bestFit="1" customWidth="1"/>
    <col min="14302" max="14302" width="4" customWidth="1"/>
    <col min="14303" max="14303" width="35.28515625" bestFit="1" customWidth="1"/>
    <col min="14304" max="14304" width="4.28515625" customWidth="1"/>
    <col min="14305" max="14305" width="1.42578125" customWidth="1"/>
    <col min="14306" max="14307" width="4.28515625" customWidth="1"/>
    <col min="14308" max="14308" width="1.42578125" customWidth="1"/>
    <col min="14309" max="14310" width="4.28515625" customWidth="1"/>
    <col min="14311" max="14311" width="1.42578125" customWidth="1"/>
    <col min="14312" max="14313" width="4.28515625" customWidth="1"/>
    <col min="14314" max="14314" width="1.42578125" customWidth="1"/>
    <col min="14315" max="14315" width="4.28515625" customWidth="1"/>
    <col min="14316" max="14316" width="4.7109375" customWidth="1"/>
    <col min="14317" max="14317" width="1.42578125" customWidth="1"/>
    <col min="14318" max="14318" width="4.7109375" customWidth="1"/>
    <col min="14319" max="14319" width="6.7109375" bestFit="1" customWidth="1"/>
    <col min="14558" max="14558" width="4" customWidth="1"/>
    <col min="14559" max="14559" width="35.28515625" bestFit="1" customWidth="1"/>
    <col min="14560" max="14560" width="4.28515625" customWidth="1"/>
    <col min="14561" max="14561" width="1.42578125" customWidth="1"/>
    <col min="14562" max="14563" width="4.28515625" customWidth="1"/>
    <col min="14564" max="14564" width="1.42578125" customWidth="1"/>
    <col min="14565" max="14566" width="4.28515625" customWidth="1"/>
    <col min="14567" max="14567" width="1.42578125" customWidth="1"/>
    <col min="14568" max="14569" width="4.28515625" customWidth="1"/>
    <col min="14570" max="14570" width="1.42578125" customWidth="1"/>
    <col min="14571" max="14571" width="4.28515625" customWidth="1"/>
    <col min="14572" max="14572" width="4.7109375" customWidth="1"/>
    <col min="14573" max="14573" width="1.42578125" customWidth="1"/>
    <col min="14574" max="14574" width="4.7109375" customWidth="1"/>
    <col min="14575" max="14575" width="6.7109375" bestFit="1" customWidth="1"/>
    <col min="14814" max="14814" width="4" customWidth="1"/>
    <col min="14815" max="14815" width="35.28515625" bestFit="1" customWidth="1"/>
    <col min="14816" max="14816" width="4.28515625" customWidth="1"/>
    <col min="14817" max="14817" width="1.42578125" customWidth="1"/>
    <col min="14818" max="14819" width="4.28515625" customWidth="1"/>
    <col min="14820" max="14820" width="1.42578125" customWidth="1"/>
    <col min="14821" max="14822" width="4.28515625" customWidth="1"/>
    <col min="14823" max="14823" width="1.42578125" customWidth="1"/>
    <col min="14824" max="14825" width="4.28515625" customWidth="1"/>
    <col min="14826" max="14826" width="1.42578125" customWidth="1"/>
    <col min="14827" max="14827" width="4.28515625" customWidth="1"/>
    <col min="14828" max="14828" width="4.7109375" customWidth="1"/>
    <col min="14829" max="14829" width="1.42578125" customWidth="1"/>
    <col min="14830" max="14830" width="4.7109375" customWidth="1"/>
    <col min="14831" max="14831" width="6.7109375" bestFit="1" customWidth="1"/>
    <col min="15070" max="15070" width="4" customWidth="1"/>
    <col min="15071" max="15071" width="35.28515625" bestFit="1" customWidth="1"/>
    <col min="15072" max="15072" width="4.28515625" customWidth="1"/>
    <col min="15073" max="15073" width="1.42578125" customWidth="1"/>
    <col min="15074" max="15075" width="4.28515625" customWidth="1"/>
    <col min="15076" max="15076" width="1.42578125" customWidth="1"/>
    <col min="15077" max="15078" width="4.28515625" customWidth="1"/>
    <col min="15079" max="15079" width="1.42578125" customWidth="1"/>
    <col min="15080" max="15081" width="4.28515625" customWidth="1"/>
    <col min="15082" max="15082" width="1.42578125" customWidth="1"/>
    <col min="15083" max="15083" width="4.28515625" customWidth="1"/>
    <col min="15084" max="15084" width="4.7109375" customWidth="1"/>
    <col min="15085" max="15085" width="1.42578125" customWidth="1"/>
    <col min="15086" max="15086" width="4.7109375" customWidth="1"/>
    <col min="15087" max="15087" width="6.7109375" bestFit="1" customWidth="1"/>
    <col min="15326" max="15326" width="4" customWidth="1"/>
    <col min="15327" max="15327" width="35.28515625" bestFit="1" customWidth="1"/>
    <col min="15328" max="15328" width="4.28515625" customWidth="1"/>
    <col min="15329" max="15329" width="1.42578125" customWidth="1"/>
    <col min="15330" max="15331" width="4.28515625" customWidth="1"/>
    <col min="15332" max="15332" width="1.42578125" customWidth="1"/>
    <col min="15333" max="15334" width="4.28515625" customWidth="1"/>
    <col min="15335" max="15335" width="1.42578125" customWidth="1"/>
    <col min="15336" max="15337" width="4.28515625" customWidth="1"/>
    <col min="15338" max="15338" width="1.42578125" customWidth="1"/>
    <col min="15339" max="15339" width="4.28515625" customWidth="1"/>
    <col min="15340" max="15340" width="4.7109375" customWidth="1"/>
    <col min="15341" max="15341" width="1.42578125" customWidth="1"/>
    <col min="15342" max="15342" width="4.7109375" customWidth="1"/>
    <col min="15343" max="15343" width="6.7109375" bestFit="1" customWidth="1"/>
    <col min="15582" max="15582" width="4" customWidth="1"/>
    <col min="15583" max="15583" width="35.28515625" bestFit="1" customWidth="1"/>
    <col min="15584" max="15584" width="4.28515625" customWidth="1"/>
    <col min="15585" max="15585" width="1.42578125" customWidth="1"/>
    <col min="15586" max="15587" width="4.28515625" customWidth="1"/>
    <col min="15588" max="15588" width="1.42578125" customWidth="1"/>
    <col min="15589" max="15590" width="4.28515625" customWidth="1"/>
    <col min="15591" max="15591" width="1.42578125" customWidth="1"/>
    <col min="15592" max="15593" width="4.28515625" customWidth="1"/>
    <col min="15594" max="15594" width="1.42578125" customWidth="1"/>
    <col min="15595" max="15595" width="4.28515625" customWidth="1"/>
    <col min="15596" max="15596" width="4.7109375" customWidth="1"/>
    <col min="15597" max="15597" width="1.42578125" customWidth="1"/>
    <col min="15598" max="15598" width="4.7109375" customWidth="1"/>
    <col min="15599" max="15599" width="6.7109375" bestFit="1" customWidth="1"/>
    <col min="15838" max="15838" width="4" customWidth="1"/>
    <col min="15839" max="15839" width="35.28515625" bestFit="1" customWidth="1"/>
    <col min="15840" max="15840" width="4.28515625" customWidth="1"/>
    <col min="15841" max="15841" width="1.42578125" customWidth="1"/>
    <col min="15842" max="15843" width="4.28515625" customWidth="1"/>
    <col min="15844" max="15844" width="1.42578125" customWidth="1"/>
    <col min="15845" max="15846" width="4.28515625" customWidth="1"/>
    <col min="15847" max="15847" width="1.42578125" customWidth="1"/>
    <col min="15848" max="15849" width="4.28515625" customWidth="1"/>
    <col min="15850" max="15850" width="1.42578125" customWidth="1"/>
    <col min="15851" max="15851" width="4.28515625" customWidth="1"/>
    <col min="15852" max="15852" width="4.7109375" customWidth="1"/>
    <col min="15853" max="15853" width="1.42578125" customWidth="1"/>
    <col min="15854" max="15854" width="4.7109375" customWidth="1"/>
    <col min="15855" max="15855" width="6.7109375" bestFit="1" customWidth="1"/>
    <col min="16094" max="16094" width="4" customWidth="1"/>
    <col min="16095" max="16095" width="35.28515625" bestFit="1" customWidth="1"/>
    <col min="16096" max="16096" width="4.28515625" customWidth="1"/>
    <col min="16097" max="16097" width="1.42578125" customWidth="1"/>
    <col min="16098" max="16099" width="4.28515625" customWidth="1"/>
    <col min="16100" max="16100" width="1.42578125" customWidth="1"/>
    <col min="16101" max="16102" width="4.28515625" customWidth="1"/>
    <col min="16103" max="16103" width="1.42578125" customWidth="1"/>
    <col min="16104" max="16105" width="4.28515625" customWidth="1"/>
    <col min="16106" max="16106" width="1.42578125" customWidth="1"/>
    <col min="16107" max="16107" width="4.28515625" customWidth="1"/>
    <col min="16108" max="16108" width="4.7109375" customWidth="1"/>
    <col min="16109" max="16109" width="1.42578125" customWidth="1"/>
    <col min="16110" max="16110" width="4.7109375" customWidth="1"/>
    <col min="16111" max="16111" width="6.7109375" bestFit="1" customWidth="1"/>
  </cols>
  <sheetData>
    <row r="1" spans="1:21" ht="15.75" thickBot="1"/>
    <row r="2" spans="1:21" ht="14.45" customHeight="1">
      <c r="A2" s="272" t="str">
        <f>'Nasazení do skupin'!B2</f>
        <v>47. MČR mužů dvojice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362"/>
      <c r="P2" s="362"/>
      <c r="Q2" s="362"/>
      <c r="R2" s="273"/>
      <c r="S2" s="273"/>
      <c r="T2" s="273"/>
      <c r="U2" s="274"/>
    </row>
    <row r="3" spans="1:21" ht="15" customHeight="1" thickBot="1">
      <c r="A3" s="275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7"/>
    </row>
    <row r="4" spans="1:21" ht="32.25" customHeight="1" thickBot="1">
      <c r="A4" s="353" t="s">
        <v>0</v>
      </c>
      <c r="B4" s="354"/>
      <c r="C4" s="359" t="str">
        <f>'Nasazení do skupin'!B3</f>
        <v>Karlovy Vary 1.7.2017</v>
      </c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1"/>
    </row>
    <row r="5" spans="1:21" ht="14.45" customHeight="1">
      <c r="A5" s="355"/>
      <c r="B5" s="356"/>
      <c r="C5" s="273">
        <v>1</v>
      </c>
      <c r="D5" s="273"/>
      <c r="E5" s="274"/>
      <c r="F5" s="272">
        <v>2</v>
      </c>
      <c r="G5" s="273"/>
      <c r="H5" s="274"/>
      <c r="I5" s="272">
        <v>3</v>
      </c>
      <c r="J5" s="273"/>
      <c r="K5" s="274"/>
      <c r="L5" s="272">
        <v>4</v>
      </c>
      <c r="M5" s="273"/>
      <c r="N5" s="274"/>
      <c r="O5" s="272">
        <v>5</v>
      </c>
      <c r="P5" s="273"/>
      <c r="Q5" s="274"/>
      <c r="R5" s="363" t="s">
        <v>1</v>
      </c>
      <c r="S5" s="364"/>
      <c r="T5" s="365"/>
      <c r="U5" s="210" t="s">
        <v>2</v>
      </c>
    </row>
    <row r="6" spans="1:21" ht="15" customHeight="1" thickBot="1">
      <c r="A6" s="357"/>
      <c r="B6" s="358"/>
      <c r="C6" s="333"/>
      <c r="D6" s="333"/>
      <c r="E6" s="334"/>
      <c r="F6" s="275"/>
      <c r="G6" s="276"/>
      <c r="H6" s="277"/>
      <c r="I6" s="275"/>
      <c r="J6" s="276"/>
      <c r="K6" s="277"/>
      <c r="L6" s="275"/>
      <c r="M6" s="276"/>
      <c r="N6" s="277"/>
      <c r="O6" s="275"/>
      <c r="P6" s="276"/>
      <c r="Q6" s="277"/>
      <c r="R6" s="366" t="s">
        <v>3</v>
      </c>
      <c r="S6" s="367"/>
      <c r="T6" s="368"/>
      <c r="U6" s="211" t="s">
        <v>4</v>
      </c>
    </row>
    <row r="7" spans="1:21" ht="15" customHeight="1">
      <c r="A7" s="326">
        <v>1</v>
      </c>
      <c r="B7" s="329" t="str">
        <f>'Nasazení do skupin'!B18</f>
        <v>Městský nohejbalový klub Modřice, z.s. "A"</v>
      </c>
      <c r="C7" s="369"/>
      <c r="D7" s="370"/>
      <c r="E7" s="371"/>
      <c r="F7" s="464">
        <f>O33</f>
        <v>2</v>
      </c>
      <c r="G7" s="465" t="s">
        <v>5</v>
      </c>
      <c r="H7" s="472">
        <f>Q33</f>
        <v>0</v>
      </c>
      <c r="I7" s="464">
        <f>O43</f>
        <v>2</v>
      </c>
      <c r="J7" s="465" t="s">
        <v>5</v>
      </c>
      <c r="K7" s="472">
        <f>Q43</f>
        <v>0</v>
      </c>
      <c r="L7" s="464">
        <f>E19</f>
        <v>2</v>
      </c>
      <c r="M7" s="465" t="s">
        <v>5</v>
      </c>
      <c r="N7" s="472">
        <f>C19</f>
        <v>0</v>
      </c>
      <c r="O7" s="464">
        <f>E23</f>
        <v>2</v>
      </c>
      <c r="P7" s="465" t="s">
        <v>5</v>
      </c>
      <c r="Q7" s="472">
        <f>C23</f>
        <v>0</v>
      </c>
      <c r="R7" s="478">
        <f>F7+I7+L7+O7</f>
        <v>8</v>
      </c>
      <c r="S7" s="480" t="s">
        <v>5</v>
      </c>
      <c r="T7" s="482">
        <f>H7+K7+N7+Q7</f>
        <v>0</v>
      </c>
      <c r="U7" s="475">
        <v>8</v>
      </c>
    </row>
    <row r="8" spans="1:21" ht="15.75" customHeight="1" thickBot="1">
      <c r="A8" s="327"/>
      <c r="B8" s="330"/>
      <c r="C8" s="372"/>
      <c r="D8" s="373"/>
      <c r="E8" s="374"/>
      <c r="F8" s="390"/>
      <c r="G8" s="392"/>
      <c r="H8" s="394"/>
      <c r="I8" s="390"/>
      <c r="J8" s="392"/>
      <c r="K8" s="394"/>
      <c r="L8" s="390"/>
      <c r="M8" s="392"/>
      <c r="N8" s="394"/>
      <c r="O8" s="390"/>
      <c r="P8" s="392"/>
      <c r="Q8" s="394"/>
      <c r="R8" s="479"/>
      <c r="S8" s="481"/>
      <c r="T8" s="483"/>
      <c r="U8" s="448"/>
    </row>
    <row r="9" spans="1:21" ht="15" customHeight="1">
      <c r="A9" s="327"/>
      <c r="B9" s="330"/>
      <c r="C9" s="372"/>
      <c r="D9" s="373"/>
      <c r="E9" s="374"/>
      <c r="F9" s="466">
        <f>O34</f>
        <v>20</v>
      </c>
      <c r="G9" s="468" t="s">
        <v>5</v>
      </c>
      <c r="H9" s="470">
        <f>Q34</f>
        <v>14</v>
      </c>
      <c r="I9" s="466">
        <f>O44</f>
        <v>20</v>
      </c>
      <c r="J9" s="468" t="s">
        <v>5</v>
      </c>
      <c r="K9" s="470">
        <f>Q44</f>
        <v>12</v>
      </c>
      <c r="L9" s="466">
        <f>E21</f>
        <v>20</v>
      </c>
      <c r="M9" s="468" t="s">
        <v>5</v>
      </c>
      <c r="N9" s="470">
        <f>C21</f>
        <v>10</v>
      </c>
      <c r="O9" s="466">
        <f>E25</f>
        <v>20</v>
      </c>
      <c r="P9" s="468" t="s">
        <v>5</v>
      </c>
      <c r="Q9" s="470">
        <f>C25</f>
        <v>12</v>
      </c>
      <c r="R9" s="473">
        <f>F9+I9+L9+O9</f>
        <v>80</v>
      </c>
      <c r="S9" s="484" t="s">
        <v>5</v>
      </c>
      <c r="T9" s="486">
        <f>H9+K9+N9+Q9</f>
        <v>48</v>
      </c>
      <c r="U9" s="476" t="s">
        <v>44</v>
      </c>
    </row>
    <row r="10" spans="1:21" ht="15.75" customHeight="1" thickBot="1">
      <c r="A10" s="328"/>
      <c r="B10" s="331"/>
      <c r="C10" s="375"/>
      <c r="D10" s="376"/>
      <c r="E10" s="377"/>
      <c r="F10" s="466"/>
      <c r="G10" s="468"/>
      <c r="H10" s="470"/>
      <c r="I10" s="467"/>
      <c r="J10" s="469"/>
      <c r="K10" s="471"/>
      <c r="L10" s="467"/>
      <c r="M10" s="469"/>
      <c r="N10" s="471"/>
      <c r="O10" s="467"/>
      <c r="P10" s="469"/>
      <c r="Q10" s="471"/>
      <c r="R10" s="474"/>
      <c r="S10" s="485"/>
      <c r="T10" s="487"/>
      <c r="U10" s="443"/>
    </row>
    <row r="11" spans="1:21" ht="15" customHeight="1">
      <c r="A11" s="326">
        <v>2</v>
      </c>
      <c r="B11" s="329" t="str">
        <f>'Nasazení do skupin'!B19</f>
        <v>TJ Dynamo České Budějovice "A"</v>
      </c>
      <c r="C11" s="464">
        <f>H7</f>
        <v>0</v>
      </c>
      <c r="D11" s="465" t="s">
        <v>5</v>
      </c>
      <c r="E11" s="465">
        <f>F7</f>
        <v>2</v>
      </c>
      <c r="F11" s="313" t="s">
        <v>41</v>
      </c>
      <c r="G11" s="314"/>
      <c r="H11" s="315"/>
      <c r="I11" s="465">
        <f>O39</f>
        <v>2</v>
      </c>
      <c r="J11" s="465" t="s">
        <v>5</v>
      </c>
      <c r="K11" s="472">
        <f>Q39</f>
        <v>1</v>
      </c>
      <c r="L11" s="464">
        <f>H19</f>
        <v>2</v>
      </c>
      <c r="M11" s="465" t="s">
        <v>5</v>
      </c>
      <c r="N11" s="472">
        <f>F19</f>
        <v>1</v>
      </c>
      <c r="O11" s="464">
        <f>O29</f>
        <v>0</v>
      </c>
      <c r="P11" s="465" t="s">
        <v>5</v>
      </c>
      <c r="Q11" s="472">
        <f>Q29</f>
        <v>2</v>
      </c>
      <c r="R11" s="478">
        <f>C11+I11+L11+O11</f>
        <v>4</v>
      </c>
      <c r="S11" s="480" t="s">
        <v>5</v>
      </c>
      <c r="T11" s="482">
        <f>E11+K11+N11+Q11</f>
        <v>6</v>
      </c>
      <c r="U11" s="475">
        <v>4</v>
      </c>
    </row>
    <row r="12" spans="1:21" ht="15.75" customHeight="1" thickBot="1">
      <c r="A12" s="327"/>
      <c r="B12" s="330"/>
      <c r="C12" s="390"/>
      <c r="D12" s="392"/>
      <c r="E12" s="392"/>
      <c r="F12" s="316"/>
      <c r="G12" s="317"/>
      <c r="H12" s="318"/>
      <c r="I12" s="392"/>
      <c r="J12" s="392"/>
      <c r="K12" s="394"/>
      <c r="L12" s="390"/>
      <c r="M12" s="392"/>
      <c r="N12" s="394"/>
      <c r="O12" s="390"/>
      <c r="P12" s="392"/>
      <c r="Q12" s="394"/>
      <c r="R12" s="479"/>
      <c r="S12" s="481"/>
      <c r="T12" s="483"/>
      <c r="U12" s="448"/>
    </row>
    <row r="13" spans="1:21" ht="15" customHeight="1">
      <c r="A13" s="327"/>
      <c r="B13" s="330"/>
      <c r="C13" s="466">
        <f>H9</f>
        <v>14</v>
      </c>
      <c r="D13" s="468" t="s">
        <v>5</v>
      </c>
      <c r="E13" s="468">
        <f>F9</f>
        <v>20</v>
      </c>
      <c r="F13" s="316"/>
      <c r="G13" s="317"/>
      <c r="H13" s="318"/>
      <c r="I13" s="468">
        <f>O40</f>
        <v>22</v>
      </c>
      <c r="J13" s="468" t="s">
        <v>5</v>
      </c>
      <c r="K13" s="470">
        <f>Q40</f>
        <v>24</v>
      </c>
      <c r="L13" s="466">
        <f>H21</f>
        <v>27</v>
      </c>
      <c r="M13" s="468" t="s">
        <v>5</v>
      </c>
      <c r="N13" s="470">
        <f>F21</f>
        <v>25</v>
      </c>
      <c r="O13" s="466">
        <f>O30</f>
        <v>15</v>
      </c>
      <c r="P13" s="468" t="s">
        <v>5</v>
      </c>
      <c r="Q13" s="470">
        <f>Q30</f>
        <v>20</v>
      </c>
      <c r="R13" s="473">
        <f>C13+I13+L13+O13</f>
        <v>78</v>
      </c>
      <c r="S13" s="484" t="s">
        <v>5</v>
      </c>
      <c r="T13" s="486">
        <f>E13+K13+N13+Q13</f>
        <v>89</v>
      </c>
      <c r="U13" s="476" t="s">
        <v>188</v>
      </c>
    </row>
    <row r="14" spans="1:21" ht="15.75" customHeight="1" thickBot="1">
      <c r="A14" s="328"/>
      <c r="B14" s="331"/>
      <c r="C14" s="467"/>
      <c r="D14" s="469"/>
      <c r="E14" s="469"/>
      <c r="F14" s="319"/>
      <c r="G14" s="320"/>
      <c r="H14" s="321"/>
      <c r="I14" s="468"/>
      <c r="J14" s="468"/>
      <c r="K14" s="470"/>
      <c r="L14" s="467"/>
      <c r="M14" s="469"/>
      <c r="N14" s="471"/>
      <c r="O14" s="467"/>
      <c r="P14" s="469"/>
      <c r="Q14" s="471"/>
      <c r="R14" s="474"/>
      <c r="S14" s="485"/>
      <c r="T14" s="487"/>
      <c r="U14" s="443"/>
    </row>
    <row r="15" spans="1:21" ht="15" customHeight="1">
      <c r="A15" s="326">
        <v>3</v>
      </c>
      <c r="B15" s="329" t="str">
        <f>'Nasazení do skupin'!B20</f>
        <v>Sportovní klub Nohejbal Žatec "A"</v>
      </c>
      <c r="C15" s="464">
        <f>K7</f>
        <v>0</v>
      </c>
      <c r="D15" s="465" t="s">
        <v>5</v>
      </c>
      <c r="E15" s="472">
        <f>I7</f>
        <v>2</v>
      </c>
      <c r="F15" s="389">
        <f>K11</f>
        <v>1</v>
      </c>
      <c r="G15" s="391" t="s">
        <v>5</v>
      </c>
      <c r="H15" s="391">
        <f>I11</f>
        <v>2</v>
      </c>
      <c r="I15" s="344"/>
      <c r="J15" s="345"/>
      <c r="K15" s="346"/>
      <c r="L15" s="477">
        <f>O31</f>
        <v>2</v>
      </c>
      <c r="M15" s="477" t="s">
        <v>5</v>
      </c>
      <c r="N15" s="459">
        <f>Q31</f>
        <v>0</v>
      </c>
      <c r="O15" s="477">
        <f>K23</f>
        <v>2</v>
      </c>
      <c r="P15" s="477" t="s">
        <v>5</v>
      </c>
      <c r="Q15" s="459">
        <f>I23</f>
        <v>0</v>
      </c>
      <c r="R15" s="478">
        <f>C15+F15+L15+O15</f>
        <v>5</v>
      </c>
      <c r="S15" s="480" t="s">
        <v>5</v>
      </c>
      <c r="T15" s="482">
        <f>H15+E15+N15+Q15</f>
        <v>4</v>
      </c>
      <c r="U15" s="475">
        <v>4</v>
      </c>
    </row>
    <row r="16" spans="1:21" ht="15.75" customHeight="1" thickBot="1">
      <c r="A16" s="327"/>
      <c r="B16" s="330"/>
      <c r="C16" s="390"/>
      <c r="D16" s="392"/>
      <c r="E16" s="394"/>
      <c r="F16" s="390"/>
      <c r="G16" s="392"/>
      <c r="H16" s="392"/>
      <c r="I16" s="347"/>
      <c r="J16" s="348"/>
      <c r="K16" s="349"/>
      <c r="L16" s="428"/>
      <c r="M16" s="428"/>
      <c r="N16" s="430"/>
      <c r="O16" s="428"/>
      <c r="P16" s="428"/>
      <c r="Q16" s="430"/>
      <c r="R16" s="479"/>
      <c r="S16" s="481"/>
      <c r="T16" s="483"/>
      <c r="U16" s="448"/>
    </row>
    <row r="17" spans="1:22" ht="15" customHeight="1">
      <c r="A17" s="327"/>
      <c r="B17" s="330"/>
      <c r="C17" s="466">
        <f>K9</f>
        <v>12</v>
      </c>
      <c r="D17" s="468" t="s">
        <v>5</v>
      </c>
      <c r="E17" s="470">
        <f>I9</f>
        <v>20</v>
      </c>
      <c r="F17" s="466">
        <f>K13</f>
        <v>24</v>
      </c>
      <c r="G17" s="468" t="s">
        <v>5</v>
      </c>
      <c r="H17" s="468">
        <f>I13</f>
        <v>22</v>
      </c>
      <c r="I17" s="347"/>
      <c r="J17" s="348"/>
      <c r="K17" s="349"/>
      <c r="L17" s="460">
        <f>O32</f>
        <v>20</v>
      </c>
      <c r="M17" s="460" t="s">
        <v>5</v>
      </c>
      <c r="N17" s="462">
        <f>Q32</f>
        <v>12</v>
      </c>
      <c r="O17" s="460">
        <f>K25</f>
        <v>20</v>
      </c>
      <c r="P17" s="460" t="s">
        <v>5</v>
      </c>
      <c r="Q17" s="462">
        <f>I25</f>
        <v>13</v>
      </c>
      <c r="R17" s="473">
        <f>F17+C17+L17+O17</f>
        <v>76</v>
      </c>
      <c r="S17" s="484" t="s">
        <v>5</v>
      </c>
      <c r="T17" s="486">
        <f>H17+E17+N17+Q17</f>
        <v>67</v>
      </c>
      <c r="U17" s="476" t="s">
        <v>45</v>
      </c>
    </row>
    <row r="18" spans="1:22" ht="15.75" customHeight="1" thickBot="1">
      <c r="A18" s="328"/>
      <c r="B18" s="331"/>
      <c r="C18" s="467"/>
      <c r="D18" s="469"/>
      <c r="E18" s="471"/>
      <c r="F18" s="467"/>
      <c r="G18" s="469"/>
      <c r="H18" s="469"/>
      <c r="I18" s="350"/>
      <c r="J18" s="351"/>
      <c r="K18" s="352"/>
      <c r="L18" s="461"/>
      <c r="M18" s="461"/>
      <c r="N18" s="463"/>
      <c r="O18" s="461"/>
      <c r="P18" s="461"/>
      <c r="Q18" s="463"/>
      <c r="R18" s="474"/>
      <c r="S18" s="485"/>
      <c r="T18" s="487"/>
      <c r="U18" s="443"/>
    </row>
    <row r="19" spans="1:22" ht="15" customHeight="1">
      <c r="A19" s="326">
        <v>4</v>
      </c>
      <c r="B19" s="329" t="str">
        <f>'Nasazení do skupin'!B21</f>
        <v>SK Šacung ČNES Benešov 1947 "B"</v>
      </c>
      <c r="C19" s="464">
        <f>O37</f>
        <v>0</v>
      </c>
      <c r="D19" s="465" t="s">
        <v>5</v>
      </c>
      <c r="E19" s="472">
        <f>Q37</f>
        <v>2</v>
      </c>
      <c r="F19" s="464">
        <f>O45</f>
        <v>1</v>
      </c>
      <c r="G19" s="465" t="s">
        <v>5</v>
      </c>
      <c r="H19" s="472">
        <f>Q45</f>
        <v>2</v>
      </c>
      <c r="I19" s="389">
        <f>N15</f>
        <v>0</v>
      </c>
      <c r="J19" s="391" t="s">
        <v>5</v>
      </c>
      <c r="K19" s="391">
        <f>L15</f>
        <v>2</v>
      </c>
      <c r="L19" s="335">
        <v>2017</v>
      </c>
      <c r="M19" s="336"/>
      <c r="N19" s="337"/>
      <c r="O19" s="477">
        <f>N23</f>
        <v>0</v>
      </c>
      <c r="P19" s="477" t="s">
        <v>5</v>
      </c>
      <c r="Q19" s="459">
        <f>L23</f>
        <v>2</v>
      </c>
      <c r="R19" s="478">
        <f>F19+I19+C19+O19</f>
        <v>1</v>
      </c>
      <c r="S19" s="480" t="s">
        <v>5</v>
      </c>
      <c r="T19" s="482">
        <f>H19+K19+E19+Q19</f>
        <v>8</v>
      </c>
      <c r="U19" s="475">
        <v>0</v>
      </c>
    </row>
    <row r="20" spans="1:22" ht="15.75" customHeight="1" thickBot="1">
      <c r="A20" s="327"/>
      <c r="B20" s="330"/>
      <c r="C20" s="390"/>
      <c r="D20" s="392"/>
      <c r="E20" s="394"/>
      <c r="F20" s="390"/>
      <c r="G20" s="392"/>
      <c r="H20" s="394"/>
      <c r="I20" s="390"/>
      <c r="J20" s="392"/>
      <c r="K20" s="392"/>
      <c r="L20" s="338"/>
      <c r="M20" s="339"/>
      <c r="N20" s="340"/>
      <c r="O20" s="428"/>
      <c r="P20" s="428"/>
      <c r="Q20" s="430"/>
      <c r="R20" s="479"/>
      <c r="S20" s="481"/>
      <c r="T20" s="483"/>
      <c r="U20" s="448"/>
    </row>
    <row r="21" spans="1:22" ht="15" customHeight="1">
      <c r="A21" s="327"/>
      <c r="B21" s="330"/>
      <c r="C21" s="466">
        <f>O38</f>
        <v>10</v>
      </c>
      <c r="D21" s="468" t="s">
        <v>5</v>
      </c>
      <c r="E21" s="470">
        <f>Q38</f>
        <v>20</v>
      </c>
      <c r="F21" s="466">
        <f>O46</f>
        <v>25</v>
      </c>
      <c r="G21" s="468" t="s">
        <v>5</v>
      </c>
      <c r="H21" s="470">
        <f>Q46</f>
        <v>27</v>
      </c>
      <c r="I21" s="466">
        <f>N17</f>
        <v>12</v>
      </c>
      <c r="J21" s="468" t="s">
        <v>5</v>
      </c>
      <c r="K21" s="468">
        <f>L17</f>
        <v>20</v>
      </c>
      <c r="L21" s="338"/>
      <c r="M21" s="339"/>
      <c r="N21" s="340"/>
      <c r="O21" s="460">
        <f>N25</f>
        <v>18</v>
      </c>
      <c r="P21" s="460" t="s">
        <v>5</v>
      </c>
      <c r="Q21" s="462">
        <f>L25</f>
        <v>20</v>
      </c>
      <c r="R21" s="473">
        <f>F21+I21+C21+O21</f>
        <v>65</v>
      </c>
      <c r="S21" s="484" t="s">
        <v>5</v>
      </c>
      <c r="T21" s="486">
        <f>H21+K21+E21+Q21</f>
        <v>87</v>
      </c>
      <c r="U21" s="476" t="s">
        <v>189</v>
      </c>
    </row>
    <row r="22" spans="1:22" ht="15.75" customHeight="1" thickBot="1">
      <c r="A22" s="328"/>
      <c r="B22" s="331"/>
      <c r="C22" s="467"/>
      <c r="D22" s="469"/>
      <c r="E22" s="471"/>
      <c r="F22" s="467"/>
      <c r="G22" s="469"/>
      <c r="H22" s="471"/>
      <c r="I22" s="467"/>
      <c r="J22" s="469"/>
      <c r="K22" s="469"/>
      <c r="L22" s="341"/>
      <c r="M22" s="342"/>
      <c r="N22" s="343"/>
      <c r="O22" s="461"/>
      <c r="P22" s="461"/>
      <c r="Q22" s="463"/>
      <c r="R22" s="474"/>
      <c r="S22" s="485"/>
      <c r="T22" s="487"/>
      <c r="U22" s="443"/>
    </row>
    <row r="23" spans="1:22" ht="15.75" customHeight="1">
      <c r="A23" s="326">
        <v>5</v>
      </c>
      <c r="B23" s="329" t="str">
        <f>'Nasazení do skupin'!B22</f>
        <v>SK Liapor - Witte Karlovy Vary z.s. "D"</v>
      </c>
      <c r="C23" s="464">
        <f>O47</f>
        <v>0</v>
      </c>
      <c r="D23" s="465" t="s">
        <v>5</v>
      </c>
      <c r="E23" s="472">
        <f>Q47</f>
        <v>2</v>
      </c>
      <c r="F23" s="464">
        <f>Q11</f>
        <v>2</v>
      </c>
      <c r="G23" s="465" t="s">
        <v>5</v>
      </c>
      <c r="H23" s="472">
        <f>O11</f>
        <v>0</v>
      </c>
      <c r="I23" s="464">
        <f>O35</f>
        <v>0</v>
      </c>
      <c r="J23" s="465" t="s">
        <v>5</v>
      </c>
      <c r="K23" s="472">
        <f>Q35</f>
        <v>2</v>
      </c>
      <c r="L23" s="464">
        <f>O41</f>
        <v>2</v>
      </c>
      <c r="M23" s="465" t="s">
        <v>5</v>
      </c>
      <c r="N23" s="472">
        <f>Q41</f>
        <v>0</v>
      </c>
      <c r="O23" s="335"/>
      <c r="P23" s="336"/>
      <c r="Q23" s="337"/>
      <c r="R23" s="478">
        <f>F23+I23+L23+C23</f>
        <v>4</v>
      </c>
      <c r="S23" s="480" t="s">
        <v>5</v>
      </c>
      <c r="T23" s="482">
        <f>H23+K23+N23+E23</f>
        <v>4</v>
      </c>
      <c r="U23" s="475">
        <v>4</v>
      </c>
    </row>
    <row r="24" spans="1:22" ht="15.75" customHeight="1" thickBot="1">
      <c r="A24" s="327"/>
      <c r="B24" s="330"/>
      <c r="C24" s="390"/>
      <c r="D24" s="392"/>
      <c r="E24" s="394"/>
      <c r="F24" s="390"/>
      <c r="G24" s="392"/>
      <c r="H24" s="394"/>
      <c r="I24" s="390"/>
      <c r="J24" s="392"/>
      <c r="K24" s="394"/>
      <c r="L24" s="390"/>
      <c r="M24" s="392"/>
      <c r="N24" s="394"/>
      <c r="O24" s="338"/>
      <c r="P24" s="339"/>
      <c r="Q24" s="340"/>
      <c r="R24" s="479"/>
      <c r="S24" s="481"/>
      <c r="T24" s="483"/>
      <c r="U24" s="448"/>
    </row>
    <row r="25" spans="1:22" ht="15.75" customHeight="1">
      <c r="A25" s="327"/>
      <c r="B25" s="330"/>
      <c r="C25" s="466">
        <f>O48</f>
        <v>12</v>
      </c>
      <c r="D25" s="468" t="s">
        <v>5</v>
      </c>
      <c r="E25" s="470">
        <f>Q48</f>
        <v>20</v>
      </c>
      <c r="F25" s="466">
        <f>Q13</f>
        <v>20</v>
      </c>
      <c r="G25" s="468" t="s">
        <v>5</v>
      </c>
      <c r="H25" s="470">
        <f>O13</f>
        <v>15</v>
      </c>
      <c r="I25" s="466">
        <f>O36</f>
        <v>13</v>
      </c>
      <c r="J25" s="468" t="s">
        <v>5</v>
      </c>
      <c r="K25" s="470">
        <f>Q36</f>
        <v>20</v>
      </c>
      <c r="L25" s="466">
        <f>O42</f>
        <v>20</v>
      </c>
      <c r="M25" s="468" t="s">
        <v>5</v>
      </c>
      <c r="N25" s="470">
        <f>Q42</f>
        <v>18</v>
      </c>
      <c r="O25" s="338"/>
      <c r="P25" s="339"/>
      <c r="Q25" s="340"/>
      <c r="R25" s="473">
        <f>F25+I25+L25+C25</f>
        <v>65</v>
      </c>
      <c r="S25" s="484" t="s">
        <v>5</v>
      </c>
      <c r="T25" s="486">
        <f>H25+K25+N25+E25</f>
        <v>73</v>
      </c>
      <c r="U25" s="476" t="s">
        <v>46</v>
      </c>
    </row>
    <row r="26" spans="1:22" ht="15.75" customHeight="1" thickBot="1">
      <c r="A26" s="328"/>
      <c r="B26" s="331"/>
      <c r="C26" s="467"/>
      <c r="D26" s="469"/>
      <c r="E26" s="471"/>
      <c r="F26" s="467"/>
      <c r="G26" s="469"/>
      <c r="H26" s="471"/>
      <c r="I26" s="467"/>
      <c r="J26" s="469"/>
      <c r="K26" s="471"/>
      <c r="L26" s="467"/>
      <c r="M26" s="469"/>
      <c r="N26" s="471"/>
      <c r="O26" s="341"/>
      <c r="P26" s="342"/>
      <c r="Q26" s="343"/>
      <c r="R26" s="474"/>
      <c r="S26" s="485"/>
      <c r="T26" s="487"/>
      <c r="U26" s="443"/>
    </row>
    <row r="28" spans="1:22" ht="24.95" customHeight="1">
      <c r="A28" s="489" t="s">
        <v>12</v>
      </c>
      <c r="B28" s="490"/>
      <c r="C28" s="490"/>
      <c r="D28" s="490"/>
      <c r="E28" s="490"/>
      <c r="F28" s="490"/>
      <c r="G28" s="490"/>
      <c r="H28" s="490"/>
      <c r="I28" s="490"/>
      <c r="J28" s="490"/>
      <c r="K28" s="490"/>
      <c r="L28" s="490"/>
      <c r="M28" s="490"/>
      <c r="N28" s="490"/>
      <c r="O28" s="490"/>
      <c r="P28" s="490"/>
      <c r="Q28" s="490"/>
      <c r="R28" s="491"/>
      <c r="S28" s="184"/>
      <c r="T28" s="213"/>
      <c r="U28" s="213"/>
    </row>
    <row r="29" spans="1:22" ht="15" customHeight="1">
      <c r="A29" s="492">
        <v>1</v>
      </c>
      <c r="B29" s="493" t="str">
        <f>B11</f>
        <v>TJ Dynamo České Budějovice "A"</v>
      </c>
      <c r="C29" s="493"/>
      <c r="D29" s="493" t="s">
        <v>5</v>
      </c>
      <c r="E29" s="493" t="str">
        <f>B23</f>
        <v>SK Liapor - Witte Karlovy Vary z.s. "D"</v>
      </c>
      <c r="F29" s="493"/>
      <c r="G29" s="493"/>
      <c r="H29" s="493"/>
      <c r="I29" s="493"/>
      <c r="J29" s="493"/>
      <c r="K29" s="493"/>
      <c r="L29" s="493"/>
      <c r="M29" s="493"/>
      <c r="N29" s="493"/>
      <c r="O29" s="247">
        <v>0</v>
      </c>
      <c r="P29" s="247" t="s">
        <v>5</v>
      </c>
      <c r="Q29" s="247">
        <v>2</v>
      </c>
      <c r="R29" s="183" t="s">
        <v>11</v>
      </c>
      <c r="S29" s="182"/>
      <c r="T29" s="44"/>
      <c r="U29" s="45"/>
      <c r="V29" s="4"/>
    </row>
    <row r="30" spans="1:22" ht="15" customHeight="1">
      <c r="A30" s="446"/>
      <c r="B30" s="411"/>
      <c r="C30" s="411"/>
      <c r="D30" s="411"/>
      <c r="E30" s="411"/>
      <c r="F30" s="411"/>
      <c r="G30" s="411"/>
      <c r="H30" s="411"/>
      <c r="I30" s="411"/>
      <c r="J30" s="411"/>
      <c r="K30" s="411"/>
      <c r="L30" s="411"/>
      <c r="M30" s="411"/>
      <c r="N30" s="411"/>
      <c r="O30" s="248">
        <v>15</v>
      </c>
      <c r="P30" s="249" t="s">
        <v>5</v>
      </c>
      <c r="Q30" s="248">
        <v>20</v>
      </c>
      <c r="R30" s="7" t="s">
        <v>10</v>
      </c>
      <c r="S30" s="182"/>
      <c r="T30" s="42"/>
      <c r="U30" s="45"/>
      <c r="V30" s="4"/>
    </row>
    <row r="31" spans="1:22" ht="15" customHeight="1">
      <c r="A31" s="446">
        <v>2</v>
      </c>
      <c r="B31" s="411" t="str">
        <f>B15</f>
        <v>Sportovní klub Nohejbal Žatec "A"</v>
      </c>
      <c r="C31" s="411"/>
      <c r="D31" s="411" t="s">
        <v>5</v>
      </c>
      <c r="E31" s="411" t="str">
        <f>B19</f>
        <v>SK Šacung ČNES Benešov 1947 "B"</v>
      </c>
      <c r="F31" s="411"/>
      <c r="G31" s="411"/>
      <c r="H31" s="411"/>
      <c r="I31" s="411"/>
      <c r="J31" s="411"/>
      <c r="K31" s="411"/>
      <c r="L31" s="411"/>
      <c r="M31" s="411"/>
      <c r="N31" s="411"/>
      <c r="O31" s="249">
        <v>2</v>
      </c>
      <c r="P31" s="249" t="s">
        <v>5</v>
      </c>
      <c r="Q31" s="249">
        <v>0</v>
      </c>
      <c r="R31" s="7" t="s">
        <v>11</v>
      </c>
      <c r="S31" s="182"/>
      <c r="T31" s="44"/>
      <c r="U31" s="45"/>
    </row>
    <row r="32" spans="1:22" ht="15" customHeight="1">
      <c r="A32" s="446"/>
      <c r="B32" s="411"/>
      <c r="C32" s="411"/>
      <c r="D32" s="411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248">
        <v>20</v>
      </c>
      <c r="P32" s="249" t="s">
        <v>5</v>
      </c>
      <c r="Q32" s="248">
        <v>12</v>
      </c>
      <c r="R32" s="7" t="s">
        <v>10</v>
      </c>
      <c r="S32" s="182"/>
      <c r="T32" s="42"/>
      <c r="U32" s="45"/>
    </row>
    <row r="33" spans="1:21" ht="15" customHeight="1">
      <c r="A33" s="446">
        <v>3</v>
      </c>
      <c r="B33" s="411" t="str">
        <f>B7</f>
        <v>Městský nohejbalový klub Modřice, z.s. "A"</v>
      </c>
      <c r="C33" s="411"/>
      <c r="D33" s="411" t="s">
        <v>5</v>
      </c>
      <c r="E33" s="411" t="str">
        <f>B11</f>
        <v>TJ Dynamo České Budějovice "A"</v>
      </c>
      <c r="F33" s="411"/>
      <c r="G33" s="411"/>
      <c r="H33" s="411"/>
      <c r="I33" s="411"/>
      <c r="J33" s="411"/>
      <c r="K33" s="411"/>
      <c r="L33" s="411"/>
      <c r="M33" s="411"/>
      <c r="N33" s="411"/>
      <c r="O33" s="249">
        <v>2</v>
      </c>
      <c r="P33" s="249" t="s">
        <v>5</v>
      </c>
      <c r="Q33" s="249">
        <v>0</v>
      </c>
      <c r="R33" s="7" t="s">
        <v>11</v>
      </c>
      <c r="S33" s="182"/>
      <c r="T33" s="44"/>
      <c r="U33" s="45"/>
    </row>
    <row r="34" spans="1:21" ht="15" customHeight="1">
      <c r="A34" s="446"/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  <c r="N34" s="411"/>
      <c r="O34" s="248">
        <v>20</v>
      </c>
      <c r="P34" s="249" t="s">
        <v>5</v>
      </c>
      <c r="Q34" s="248">
        <v>14</v>
      </c>
      <c r="R34" s="7" t="s">
        <v>10</v>
      </c>
      <c r="S34" s="182"/>
      <c r="T34" s="42"/>
      <c r="U34" s="45"/>
    </row>
    <row r="35" spans="1:21" ht="15" customHeight="1">
      <c r="A35" s="446">
        <v>4</v>
      </c>
      <c r="B35" s="411" t="str">
        <f>B23</f>
        <v>SK Liapor - Witte Karlovy Vary z.s. "D"</v>
      </c>
      <c r="C35" s="411"/>
      <c r="D35" s="411" t="s">
        <v>5</v>
      </c>
      <c r="E35" s="411" t="str">
        <f>B15</f>
        <v>Sportovní klub Nohejbal Žatec "A"</v>
      </c>
      <c r="F35" s="411"/>
      <c r="G35" s="411"/>
      <c r="H35" s="411"/>
      <c r="I35" s="411"/>
      <c r="J35" s="411"/>
      <c r="K35" s="411"/>
      <c r="L35" s="411"/>
      <c r="M35" s="411"/>
      <c r="N35" s="411"/>
      <c r="O35" s="249">
        <v>0</v>
      </c>
      <c r="P35" s="249" t="s">
        <v>5</v>
      </c>
      <c r="Q35" s="249">
        <v>2</v>
      </c>
      <c r="R35" s="7" t="s">
        <v>11</v>
      </c>
      <c r="S35" s="182"/>
      <c r="T35" s="44"/>
      <c r="U35" s="45"/>
    </row>
    <row r="36" spans="1:21" ht="15" customHeight="1">
      <c r="A36" s="446"/>
      <c r="B36" s="411"/>
      <c r="C36" s="411"/>
      <c r="D36" s="411"/>
      <c r="E36" s="411"/>
      <c r="F36" s="411"/>
      <c r="G36" s="411"/>
      <c r="H36" s="411"/>
      <c r="I36" s="411"/>
      <c r="J36" s="411"/>
      <c r="K36" s="411"/>
      <c r="L36" s="411"/>
      <c r="M36" s="411"/>
      <c r="N36" s="411"/>
      <c r="O36" s="248">
        <v>13</v>
      </c>
      <c r="P36" s="249" t="s">
        <v>5</v>
      </c>
      <c r="Q36" s="248">
        <v>20</v>
      </c>
      <c r="R36" s="7" t="s">
        <v>10</v>
      </c>
      <c r="S36" s="182"/>
      <c r="T36" s="42"/>
      <c r="U36" s="45"/>
    </row>
    <row r="37" spans="1:21" ht="15" customHeight="1">
      <c r="A37" s="446">
        <v>5</v>
      </c>
      <c r="B37" s="411" t="str">
        <f>B19</f>
        <v>SK Šacung ČNES Benešov 1947 "B"</v>
      </c>
      <c r="C37" s="411"/>
      <c r="D37" s="411" t="s">
        <v>5</v>
      </c>
      <c r="E37" s="411" t="str">
        <f>B7</f>
        <v>Městský nohejbalový klub Modřice, z.s. "A"</v>
      </c>
      <c r="F37" s="411"/>
      <c r="G37" s="411"/>
      <c r="H37" s="411"/>
      <c r="I37" s="411"/>
      <c r="J37" s="411"/>
      <c r="K37" s="411"/>
      <c r="L37" s="411"/>
      <c r="M37" s="411"/>
      <c r="N37" s="411"/>
      <c r="O37" s="249">
        <v>0</v>
      </c>
      <c r="P37" s="249" t="s">
        <v>5</v>
      </c>
      <c r="Q37" s="249">
        <v>2</v>
      </c>
      <c r="R37" s="7" t="s">
        <v>11</v>
      </c>
      <c r="S37" s="182"/>
      <c r="T37" s="44"/>
      <c r="U37" s="45"/>
    </row>
    <row r="38" spans="1:21" ht="15" customHeight="1">
      <c r="A38" s="446"/>
      <c r="B38" s="411"/>
      <c r="C38" s="411"/>
      <c r="D38" s="411"/>
      <c r="E38" s="411"/>
      <c r="F38" s="411"/>
      <c r="G38" s="411"/>
      <c r="H38" s="411"/>
      <c r="I38" s="411"/>
      <c r="J38" s="411"/>
      <c r="K38" s="411"/>
      <c r="L38" s="411"/>
      <c r="M38" s="411"/>
      <c r="N38" s="411"/>
      <c r="O38" s="248">
        <v>10</v>
      </c>
      <c r="P38" s="249" t="s">
        <v>5</v>
      </c>
      <c r="Q38" s="248">
        <v>20</v>
      </c>
      <c r="R38" s="7" t="s">
        <v>10</v>
      </c>
      <c r="S38" s="182"/>
      <c r="T38" s="42"/>
      <c r="U38" s="45"/>
    </row>
    <row r="39" spans="1:21" ht="15" customHeight="1">
      <c r="A39" s="446">
        <v>6</v>
      </c>
      <c r="B39" s="411" t="str">
        <f>B11</f>
        <v>TJ Dynamo České Budějovice "A"</v>
      </c>
      <c r="C39" s="411"/>
      <c r="D39" s="411" t="s">
        <v>5</v>
      </c>
      <c r="E39" s="411" t="str">
        <f>B15</f>
        <v>Sportovní klub Nohejbal Žatec "A"</v>
      </c>
      <c r="F39" s="411"/>
      <c r="G39" s="411"/>
      <c r="H39" s="411"/>
      <c r="I39" s="411"/>
      <c r="J39" s="411"/>
      <c r="K39" s="411"/>
      <c r="L39" s="411"/>
      <c r="M39" s="411"/>
      <c r="N39" s="411"/>
      <c r="O39" s="249">
        <v>2</v>
      </c>
      <c r="P39" s="249" t="s">
        <v>5</v>
      </c>
      <c r="Q39" s="249">
        <v>1</v>
      </c>
      <c r="R39" s="7" t="s">
        <v>11</v>
      </c>
      <c r="S39" s="182"/>
      <c r="T39" s="44"/>
      <c r="U39" s="45"/>
    </row>
    <row r="40" spans="1:21" ht="15" customHeight="1">
      <c r="A40" s="446"/>
      <c r="B40" s="411"/>
      <c r="C40" s="411"/>
      <c r="D40" s="411"/>
      <c r="E40" s="411"/>
      <c r="F40" s="411"/>
      <c r="G40" s="411"/>
      <c r="H40" s="411"/>
      <c r="I40" s="411"/>
      <c r="J40" s="411"/>
      <c r="K40" s="411"/>
      <c r="L40" s="411"/>
      <c r="M40" s="411"/>
      <c r="N40" s="411"/>
      <c r="O40" s="248">
        <v>22</v>
      </c>
      <c r="P40" s="249" t="s">
        <v>5</v>
      </c>
      <c r="Q40" s="248">
        <v>24</v>
      </c>
      <c r="R40" s="7" t="s">
        <v>10</v>
      </c>
      <c r="S40" s="182"/>
      <c r="T40" s="42"/>
      <c r="U40" s="45"/>
    </row>
    <row r="41" spans="1:21" ht="15.75">
      <c r="A41" s="446">
        <v>7</v>
      </c>
      <c r="B41" s="411" t="str">
        <f>B23</f>
        <v>SK Liapor - Witte Karlovy Vary z.s. "D"</v>
      </c>
      <c r="C41" s="411"/>
      <c r="D41" s="411" t="s">
        <v>5</v>
      </c>
      <c r="E41" s="411" t="str">
        <f>B19</f>
        <v>SK Šacung ČNES Benešov 1947 "B"</v>
      </c>
      <c r="F41" s="411"/>
      <c r="G41" s="411"/>
      <c r="H41" s="411"/>
      <c r="I41" s="411"/>
      <c r="J41" s="411"/>
      <c r="K41" s="411"/>
      <c r="L41" s="411"/>
      <c r="M41" s="411"/>
      <c r="N41" s="411"/>
      <c r="O41" s="249">
        <v>2</v>
      </c>
      <c r="P41" s="249" t="s">
        <v>5</v>
      </c>
      <c r="Q41" s="249">
        <v>0</v>
      </c>
      <c r="R41" s="7" t="s">
        <v>11</v>
      </c>
      <c r="S41" s="182"/>
      <c r="T41" s="44"/>
      <c r="U41" s="45"/>
    </row>
    <row r="42" spans="1:21" ht="15.75">
      <c r="A42" s="446"/>
      <c r="B42" s="411"/>
      <c r="C42" s="411"/>
      <c r="D42" s="411"/>
      <c r="E42" s="411"/>
      <c r="F42" s="411"/>
      <c r="G42" s="411"/>
      <c r="H42" s="411"/>
      <c r="I42" s="411"/>
      <c r="J42" s="411"/>
      <c r="K42" s="411"/>
      <c r="L42" s="411"/>
      <c r="M42" s="411"/>
      <c r="N42" s="411"/>
      <c r="O42" s="248">
        <v>20</v>
      </c>
      <c r="P42" s="249" t="s">
        <v>5</v>
      </c>
      <c r="Q42" s="248">
        <v>18</v>
      </c>
      <c r="R42" s="7" t="s">
        <v>10</v>
      </c>
      <c r="S42" s="182"/>
      <c r="T42" s="42"/>
      <c r="U42" s="45"/>
    </row>
    <row r="43" spans="1:21" ht="14.45" customHeight="1">
      <c r="A43" s="446">
        <v>8</v>
      </c>
      <c r="B43" s="411" t="str">
        <f>B7</f>
        <v>Městský nohejbalový klub Modřice, z.s. "A"</v>
      </c>
      <c r="C43" s="411"/>
      <c r="D43" s="411" t="s">
        <v>5</v>
      </c>
      <c r="E43" s="411" t="str">
        <f>B15</f>
        <v>Sportovní klub Nohejbal Žatec "A"</v>
      </c>
      <c r="F43" s="411"/>
      <c r="G43" s="411"/>
      <c r="H43" s="411"/>
      <c r="I43" s="411"/>
      <c r="J43" s="411"/>
      <c r="K43" s="411"/>
      <c r="L43" s="411"/>
      <c r="M43" s="411"/>
      <c r="N43" s="411"/>
      <c r="O43" s="249">
        <v>2</v>
      </c>
      <c r="P43" s="249" t="s">
        <v>5</v>
      </c>
      <c r="Q43" s="249">
        <v>0</v>
      </c>
      <c r="R43" s="7" t="s">
        <v>11</v>
      </c>
      <c r="S43" s="182"/>
      <c r="T43" s="44"/>
      <c r="U43" s="45"/>
    </row>
    <row r="44" spans="1:21" ht="14.45" customHeight="1">
      <c r="A44" s="446"/>
      <c r="B44" s="411"/>
      <c r="C44" s="411"/>
      <c r="D44" s="411"/>
      <c r="E44" s="411"/>
      <c r="F44" s="411"/>
      <c r="G44" s="411"/>
      <c r="H44" s="411"/>
      <c r="I44" s="411"/>
      <c r="J44" s="411"/>
      <c r="K44" s="411"/>
      <c r="L44" s="411"/>
      <c r="M44" s="411"/>
      <c r="N44" s="411"/>
      <c r="O44" s="248">
        <v>20</v>
      </c>
      <c r="P44" s="249" t="s">
        <v>5</v>
      </c>
      <c r="Q44" s="248">
        <v>12</v>
      </c>
      <c r="R44" s="7" t="s">
        <v>10</v>
      </c>
      <c r="S44" s="182"/>
      <c r="T44" s="42"/>
      <c r="U44" s="45"/>
    </row>
    <row r="45" spans="1:21" ht="15.75">
      <c r="A45" s="446">
        <v>9</v>
      </c>
      <c r="B45" s="411" t="str">
        <f>B19</f>
        <v>SK Šacung ČNES Benešov 1947 "B"</v>
      </c>
      <c r="C45" s="411"/>
      <c r="D45" s="411" t="s">
        <v>5</v>
      </c>
      <c r="E45" s="411" t="str">
        <f>B11</f>
        <v>TJ Dynamo České Budějovice "A"</v>
      </c>
      <c r="F45" s="411"/>
      <c r="G45" s="411"/>
      <c r="H45" s="411"/>
      <c r="I45" s="411"/>
      <c r="J45" s="411"/>
      <c r="K45" s="411"/>
      <c r="L45" s="411"/>
      <c r="M45" s="411"/>
      <c r="N45" s="411"/>
      <c r="O45" s="249">
        <v>1</v>
      </c>
      <c r="P45" s="249" t="s">
        <v>5</v>
      </c>
      <c r="Q45" s="249">
        <v>2</v>
      </c>
      <c r="R45" s="7" t="s">
        <v>11</v>
      </c>
      <c r="S45" s="182"/>
      <c r="T45" s="44"/>
      <c r="U45" s="45"/>
    </row>
    <row r="46" spans="1:21" ht="15.75">
      <c r="A46" s="446"/>
      <c r="B46" s="411"/>
      <c r="C46" s="411"/>
      <c r="D46" s="411"/>
      <c r="E46" s="411"/>
      <c r="F46" s="411"/>
      <c r="G46" s="411"/>
      <c r="H46" s="411"/>
      <c r="I46" s="411"/>
      <c r="J46" s="411"/>
      <c r="K46" s="411"/>
      <c r="L46" s="411"/>
      <c r="M46" s="411"/>
      <c r="N46" s="411"/>
      <c r="O46" s="248">
        <v>25</v>
      </c>
      <c r="P46" s="249" t="s">
        <v>5</v>
      </c>
      <c r="Q46" s="248">
        <v>27</v>
      </c>
      <c r="R46" s="7" t="s">
        <v>10</v>
      </c>
      <c r="S46" s="182"/>
      <c r="T46" s="42"/>
      <c r="U46" s="45"/>
    </row>
    <row r="47" spans="1:21" ht="15.75">
      <c r="A47" s="446">
        <v>10</v>
      </c>
      <c r="B47" s="411" t="str">
        <f>B23</f>
        <v>SK Liapor - Witte Karlovy Vary z.s. "D"</v>
      </c>
      <c r="C47" s="411"/>
      <c r="D47" s="411" t="s">
        <v>5</v>
      </c>
      <c r="E47" s="411" t="str">
        <f>B7</f>
        <v>Městský nohejbalový klub Modřice, z.s. "A"</v>
      </c>
      <c r="F47" s="411"/>
      <c r="G47" s="411"/>
      <c r="H47" s="411"/>
      <c r="I47" s="411"/>
      <c r="J47" s="411"/>
      <c r="K47" s="411"/>
      <c r="L47" s="411"/>
      <c r="M47" s="411"/>
      <c r="N47" s="411"/>
      <c r="O47" s="245">
        <v>0</v>
      </c>
      <c r="P47" s="245" t="s">
        <v>5</v>
      </c>
      <c r="Q47" s="245">
        <v>2</v>
      </c>
      <c r="R47" s="7" t="s">
        <v>11</v>
      </c>
      <c r="S47" s="182"/>
      <c r="T47" s="44"/>
      <c r="U47" s="45"/>
    </row>
    <row r="48" spans="1:21" ht="15.75">
      <c r="A48" s="446"/>
      <c r="B48" s="411"/>
      <c r="C48" s="411"/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  <c r="O48" s="246">
        <v>12</v>
      </c>
      <c r="P48" s="245" t="s">
        <v>5</v>
      </c>
      <c r="Q48" s="246">
        <v>20</v>
      </c>
      <c r="R48" s="7" t="s">
        <v>10</v>
      </c>
      <c r="S48" s="182"/>
      <c r="T48" s="42"/>
      <c r="U48" s="45"/>
    </row>
    <row r="53" ht="15" customHeight="1"/>
    <row r="57" ht="14.45" customHeight="1"/>
    <row r="58" ht="14.45" customHeight="1"/>
    <row r="71" ht="15" customHeight="1"/>
    <row r="75" ht="14.45" customHeight="1"/>
    <row r="76" ht="14.45" customHeight="1"/>
    <row r="95" ht="14.45" customHeight="1"/>
    <row r="96" ht="14.45" customHeight="1"/>
  </sheetData>
  <mergeCells count="226">
    <mergeCell ref="A47:A48"/>
    <mergeCell ref="B47:C48"/>
    <mergeCell ref="D47:D48"/>
    <mergeCell ref="E47:N48"/>
    <mergeCell ref="A41:A42"/>
    <mergeCell ref="B41:C42"/>
    <mergeCell ref="D41:D42"/>
    <mergeCell ref="E41:N42"/>
    <mergeCell ref="A43:A44"/>
    <mergeCell ref="B43:C44"/>
    <mergeCell ref="D43:D44"/>
    <mergeCell ref="E43:N44"/>
    <mergeCell ref="A45:A46"/>
    <mergeCell ref="B45:C46"/>
    <mergeCell ref="D45:D46"/>
    <mergeCell ref="E45:N46"/>
    <mergeCell ref="A28:R28"/>
    <mergeCell ref="A37:A38"/>
    <mergeCell ref="B37:C38"/>
    <mergeCell ref="D37:D38"/>
    <mergeCell ref="E37:N38"/>
    <mergeCell ref="A39:A40"/>
    <mergeCell ref="B39:C40"/>
    <mergeCell ref="D39:D40"/>
    <mergeCell ref="E39:N40"/>
    <mergeCell ref="A35:A36"/>
    <mergeCell ref="B35:C36"/>
    <mergeCell ref="D35:D36"/>
    <mergeCell ref="E35:N36"/>
    <mergeCell ref="U23:U24"/>
    <mergeCell ref="C25:C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R25:R26"/>
    <mergeCell ref="S25:S26"/>
    <mergeCell ref="T25:T26"/>
    <mergeCell ref="U25:U26"/>
    <mergeCell ref="S19:S20"/>
    <mergeCell ref="T19:T20"/>
    <mergeCell ref="U19:U20"/>
    <mergeCell ref="S21:S22"/>
    <mergeCell ref="T21:T22"/>
    <mergeCell ref="U21:U22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Q26"/>
    <mergeCell ref="R23:R24"/>
    <mergeCell ref="S23:S24"/>
    <mergeCell ref="T23:T24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R6:T6"/>
    <mergeCell ref="S7:S8"/>
    <mergeCell ref="T7:T8"/>
    <mergeCell ref="U7:U8"/>
    <mergeCell ref="S9:S10"/>
    <mergeCell ref="T9:T10"/>
    <mergeCell ref="U9:U10"/>
    <mergeCell ref="S11:S12"/>
    <mergeCell ref="T11:T12"/>
    <mergeCell ref="U11:U12"/>
    <mergeCell ref="A4:B6"/>
    <mergeCell ref="A31:A32"/>
    <mergeCell ref="B31:C32"/>
    <mergeCell ref="D31:D32"/>
    <mergeCell ref="E31:N32"/>
    <mergeCell ref="A33:A34"/>
    <mergeCell ref="B33:C34"/>
    <mergeCell ref="D33:D34"/>
    <mergeCell ref="E33:N34"/>
    <mergeCell ref="A29:A30"/>
    <mergeCell ref="B29:C30"/>
    <mergeCell ref="D29:D30"/>
    <mergeCell ref="E29:N30"/>
    <mergeCell ref="D25:D26"/>
    <mergeCell ref="L19:N22"/>
    <mergeCell ref="H15:H16"/>
    <mergeCell ref="L15:L16"/>
    <mergeCell ref="M15:M16"/>
    <mergeCell ref="N15:N16"/>
    <mergeCell ref="L17:L18"/>
    <mergeCell ref="B15:B18"/>
    <mergeCell ref="B19:B22"/>
    <mergeCell ref="K21:K2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I21:I22"/>
    <mergeCell ref="J21:J22"/>
    <mergeCell ref="R21:R22"/>
    <mergeCell ref="O21:O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I15:K18"/>
    <mergeCell ref="Q11:Q12"/>
    <mergeCell ref="O13:O14"/>
    <mergeCell ref="B11:B14"/>
    <mergeCell ref="R17:R18"/>
    <mergeCell ref="R11:R12"/>
    <mergeCell ref="O11:O12"/>
    <mergeCell ref="P11:P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C11:C12"/>
    <mergeCell ref="D11:D12"/>
    <mergeCell ref="E11:E12"/>
    <mergeCell ref="F11:H14"/>
    <mergeCell ref="I11:I12"/>
    <mergeCell ref="J11:J12"/>
    <mergeCell ref="K11:K12"/>
    <mergeCell ref="N13:N14"/>
    <mergeCell ref="L11:L12"/>
    <mergeCell ref="M11:M12"/>
    <mergeCell ref="N11:N12"/>
    <mergeCell ref="M9:M10"/>
    <mergeCell ref="F7:F8"/>
    <mergeCell ref="G7:G8"/>
    <mergeCell ref="H7:H8"/>
    <mergeCell ref="A7:A10"/>
    <mergeCell ref="B7:B10"/>
    <mergeCell ref="R9:R10"/>
    <mergeCell ref="I9:I10"/>
    <mergeCell ref="J9:J10"/>
    <mergeCell ref="K9:K10"/>
    <mergeCell ref="N9:N10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Q13:Q14"/>
    <mergeCell ref="A2:U3"/>
    <mergeCell ref="C4:U4"/>
    <mergeCell ref="O5:Q6"/>
    <mergeCell ref="R5:T5"/>
    <mergeCell ref="P21:P22"/>
    <mergeCell ref="Q21:Q22"/>
    <mergeCell ref="C5:E6"/>
    <mergeCell ref="F5:H6"/>
    <mergeCell ref="I5:K6"/>
    <mergeCell ref="L5:N6"/>
    <mergeCell ref="P9:P10"/>
    <mergeCell ref="Q9:Q10"/>
    <mergeCell ref="C7:E10"/>
    <mergeCell ref="M17:M18"/>
    <mergeCell ref="N17:N18"/>
    <mergeCell ref="O17:O18"/>
    <mergeCell ref="P17:P18"/>
    <mergeCell ref="Q17:Q18"/>
    <mergeCell ref="F9:F10"/>
    <mergeCell ref="G9:G10"/>
    <mergeCell ref="H9:H10"/>
    <mergeCell ref="O9:O10"/>
    <mergeCell ref="L9:L10"/>
  </mergeCell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53"/>
  <sheetViews>
    <sheetView showGridLines="0" topLeftCell="A22" zoomScale="102" zoomScaleNormal="102" workbookViewId="0">
      <selection activeCell="I45" sqref="I45"/>
    </sheetView>
  </sheetViews>
  <sheetFormatPr defaultRowHeight="15"/>
  <cols>
    <col min="1" max="1" width="9.140625" style="41"/>
    <col min="2" max="3" width="9.140625" style="50" customWidth="1"/>
    <col min="4" max="4" width="9.140625" style="50"/>
    <col min="5" max="5" width="34.7109375" style="50" customWidth="1"/>
    <col min="6" max="6" width="1.42578125" style="51" customWidth="1"/>
    <col min="7" max="7" width="34.7109375" style="50" customWidth="1"/>
    <col min="8" max="8" width="7.140625" style="50" customWidth="1"/>
    <col min="9" max="257" width="9.140625" style="41"/>
    <col min="258" max="259" width="9.140625" style="41" customWidth="1"/>
    <col min="260" max="260" width="9.140625" style="41"/>
    <col min="261" max="261" width="22.28515625" style="41" customWidth="1"/>
    <col min="262" max="262" width="9.140625" style="41"/>
    <col min="263" max="263" width="24.28515625" style="41" customWidth="1"/>
    <col min="264" max="513" width="9.140625" style="41"/>
    <col min="514" max="515" width="9.140625" style="41" customWidth="1"/>
    <col min="516" max="516" width="9.140625" style="41"/>
    <col min="517" max="517" width="22.28515625" style="41" customWidth="1"/>
    <col min="518" max="518" width="9.140625" style="41"/>
    <col min="519" max="519" width="24.28515625" style="41" customWidth="1"/>
    <col min="520" max="769" width="9.140625" style="41"/>
    <col min="770" max="771" width="9.140625" style="41" customWidth="1"/>
    <col min="772" max="772" width="9.140625" style="41"/>
    <col min="773" max="773" width="22.28515625" style="41" customWidth="1"/>
    <col min="774" max="774" width="9.140625" style="41"/>
    <col min="775" max="775" width="24.28515625" style="41" customWidth="1"/>
    <col min="776" max="1025" width="9.140625" style="41"/>
    <col min="1026" max="1027" width="9.140625" style="41" customWidth="1"/>
    <col min="1028" max="1028" width="9.140625" style="41"/>
    <col min="1029" max="1029" width="22.28515625" style="41" customWidth="1"/>
    <col min="1030" max="1030" width="9.140625" style="41"/>
    <col min="1031" max="1031" width="24.28515625" style="41" customWidth="1"/>
    <col min="1032" max="1281" width="9.140625" style="41"/>
    <col min="1282" max="1283" width="9.140625" style="41" customWidth="1"/>
    <col min="1284" max="1284" width="9.140625" style="41"/>
    <col min="1285" max="1285" width="22.28515625" style="41" customWidth="1"/>
    <col min="1286" max="1286" width="9.140625" style="41"/>
    <col min="1287" max="1287" width="24.28515625" style="41" customWidth="1"/>
    <col min="1288" max="1537" width="9.140625" style="41"/>
    <col min="1538" max="1539" width="9.140625" style="41" customWidth="1"/>
    <col min="1540" max="1540" width="9.140625" style="41"/>
    <col min="1541" max="1541" width="22.28515625" style="41" customWidth="1"/>
    <col min="1542" max="1542" width="9.140625" style="41"/>
    <col min="1543" max="1543" width="24.28515625" style="41" customWidth="1"/>
    <col min="1544" max="1793" width="9.140625" style="41"/>
    <col min="1794" max="1795" width="9.140625" style="41" customWidth="1"/>
    <col min="1796" max="1796" width="9.140625" style="41"/>
    <col min="1797" max="1797" width="22.28515625" style="41" customWidth="1"/>
    <col min="1798" max="1798" width="9.140625" style="41"/>
    <col min="1799" max="1799" width="24.28515625" style="41" customWidth="1"/>
    <col min="1800" max="2049" width="9.140625" style="41"/>
    <col min="2050" max="2051" width="9.140625" style="41" customWidth="1"/>
    <col min="2052" max="2052" width="9.140625" style="41"/>
    <col min="2053" max="2053" width="22.28515625" style="41" customWidth="1"/>
    <col min="2054" max="2054" width="9.140625" style="41"/>
    <col min="2055" max="2055" width="24.28515625" style="41" customWidth="1"/>
    <col min="2056" max="2305" width="9.140625" style="41"/>
    <col min="2306" max="2307" width="9.140625" style="41" customWidth="1"/>
    <col min="2308" max="2308" width="9.140625" style="41"/>
    <col min="2309" max="2309" width="22.28515625" style="41" customWidth="1"/>
    <col min="2310" max="2310" width="9.140625" style="41"/>
    <col min="2311" max="2311" width="24.28515625" style="41" customWidth="1"/>
    <col min="2312" max="2561" width="9.140625" style="41"/>
    <col min="2562" max="2563" width="9.140625" style="41" customWidth="1"/>
    <col min="2564" max="2564" width="9.140625" style="41"/>
    <col min="2565" max="2565" width="22.28515625" style="41" customWidth="1"/>
    <col min="2566" max="2566" width="9.140625" style="41"/>
    <col min="2567" max="2567" width="24.28515625" style="41" customWidth="1"/>
    <col min="2568" max="2817" width="9.140625" style="41"/>
    <col min="2818" max="2819" width="9.140625" style="41" customWidth="1"/>
    <col min="2820" max="2820" width="9.140625" style="41"/>
    <col min="2821" max="2821" width="22.28515625" style="41" customWidth="1"/>
    <col min="2822" max="2822" width="9.140625" style="41"/>
    <col min="2823" max="2823" width="24.28515625" style="41" customWidth="1"/>
    <col min="2824" max="3073" width="9.140625" style="41"/>
    <col min="3074" max="3075" width="9.140625" style="41" customWidth="1"/>
    <col min="3076" max="3076" width="9.140625" style="41"/>
    <col min="3077" max="3077" width="22.28515625" style="41" customWidth="1"/>
    <col min="3078" max="3078" width="9.140625" style="41"/>
    <col min="3079" max="3079" width="24.28515625" style="41" customWidth="1"/>
    <col min="3080" max="3329" width="9.140625" style="41"/>
    <col min="3330" max="3331" width="9.140625" style="41" customWidth="1"/>
    <col min="3332" max="3332" width="9.140625" style="41"/>
    <col min="3333" max="3333" width="22.28515625" style="41" customWidth="1"/>
    <col min="3334" max="3334" width="9.140625" style="41"/>
    <col min="3335" max="3335" width="24.28515625" style="41" customWidth="1"/>
    <col min="3336" max="3585" width="9.140625" style="41"/>
    <col min="3586" max="3587" width="9.140625" style="41" customWidth="1"/>
    <col min="3588" max="3588" width="9.140625" style="41"/>
    <col min="3589" max="3589" width="22.28515625" style="41" customWidth="1"/>
    <col min="3590" max="3590" width="9.140625" style="41"/>
    <col min="3591" max="3591" width="24.28515625" style="41" customWidth="1"/>
    <col min="3592" max="3841" width="9.140625" style="41"/>
    <col min="3842" max="3843" width="9.140625" style="41" customWidth="1"/>
    <col min="3844" max="3844" width="9.140625" style="41"/>
    <col min="3845" max="3845" width="22.28515625" style="41" customWidth="1"/>
    <col min="3846" max="3846" width="9.140625" style="41"/>
    <col min="3847" max="3847" width="24.28515625" style="41" customWidth="1"/>
    <col min="3848" max="4097" width="9.140625" style="41"/>
    <col min="4098" max="4099" width="9.140625" style="41" customWidth="1"/>
    <col min="4100" max="4100" width="9.140625" style="41"/>
    <col min="4101" max="4101" width="22.28515625" style="41" customWidth="1"/>
    <col min="4102" max="4102" width="9.140625" style="41"/>
    <col min="4103" max="4103" width="24.28515625" style="41" customWidth="1"/>
    <col min="4104" max="4353" width="9.140625" style="41"/>
    <col min="4354" max="4355" width="9.140625" style="41" customWidth="1"/>
    <col min="4356" max="4356" width="9.140625" style="41"/>
    <col min="4357" max="4357" width="22.28515625" style="41" customWidth="1"/>
    <col min="4358" max="4358" width="9.140625" style="41"/>
    <col min="4359" max="4359" width="24.28515625" style="41" customWidth="1"/>
    <col min="4360" max="4609" width="9.140625" style="41"/>
    <col min="4610" max="4611" width="9.140625" style="41" customWidth="1"/>
    <col min="4612" max="4612" width="9.140625" style="41"/>
    <col min="4613" max="4613" width="22.28515625" style="41" customWidth="1"/>
    <col min="4614" max="4614" width="9.140625" style="41"/>
    <col min="4615" max="4615" width="24.28515625" style="41" customWidth="1"/>
    <col min="4616" max="4865" width="9.140625" style="41"/>
    <col min="4866" max="4867" width="9.140625" style="41" customWidth="1"/>
    <col min="4868" max="4868" width="9.140625" style="41"/>
    <col min="4869" max="4869" width="22.28515625" style="41" customWidth="1"/>
    <col min="4870" max="4870" width="9.140625" style="41"/>
    <col min="4871" max="4871" width="24.28515625" style="41" customWidth="1"/>
    <col min="4872" max="5121" width="9.140625" style="41"/>
    <col min="5122" max="5123" width="9.140625" style="41" customWidth="1"/>
    <col min="5124" max="5124" width="9.140625" style="41"/>
    <col min="5125" max="5125" width="22.28515625" style="41" customWidth="1"/>
    <col min="5126" max="5126" width="9.140625" style="41"/>
    <col min="5127" max="5127" width="24.28515625" style="41" customWidth="1"/>
    <col min="5128" max="5377" width="9.140625" style="41"/>
    <col min="5378" max="5379" width="9.140625" style="41" customWidth="1"/>
    <col min="5380" max="5380" width="9.140625" style="41"/>
    <col min="5381" max="5381" width="22.28515625" style="41" customWidth="1"/>
    <col min="5382" max="5382" width="9.140625" style="41"/>
    <col min="5383" max="5383" width="24.28515625" style="41" customWidth="1"/>
    <col min="5384" max="5633" width="9.140625" style="41"/>
    <col min="5634" max="5635" width="9.140625" style="41" customWidth="1"/>
    <col min="5636" max="5636" width="9.140625" style="41"/>
    <col min="5637" max="5637" width="22.28515625" style="41" customWidth="1"/>
    <col min="5638" max="5638" width="9.140625" style="41"/>
    <col min="5639" max="5639" width="24.28515625" style="41" customWidth="1"/>
    <col min="5640" max="5889" width="9.140625" style="41"/>
    <col min="5890" max="5891" width="9.140625" style="41" customWidth="1"/>
    <col min="5892" max="5892" width="9.140625" style="41"/>
    <col min="5893" max="5893" width="22.28515625" style="41" customWidth="1"/>
    <col min="5894" max="5894" width="9.140625" style="41"/>
    <col min="5895" max="5895" width="24.28515625" style="41" customWidth="1"/>
    <col min="5896" max="6145" width="9.140625" style="41"/>
    <col min="6146" max="6147" width="9.140625" style="41" customWidth="1"/>
    <col min="6148" max="6148" width="9.140625" style="41"/>
    <col min="6149" max="6149" width="22.28515625" style="41" customWidth="1"/>
    <col min="6150" max="6150" width="9.140625" style="41"/>
    <col min="6151" max="6151" width="24.28515625" style="41" customWidth="1"/>
    <col min="6152" max="6401" width="9.140625" style="41"/>
    <col min="6402" max="6403" width="9.140625" style="41" customWidth="1"/>
    <col min="6404" max="6404" width="9.140625" style="41"/>
    <col min="6405" max="6405" width="22.28515625" style="41" customWidth="1"/>
    <col min="6406" max="6406" width="9.140625" style="41"/>
    <col min="6407" max="6407" width="24.28515625" style="41" customWidth="1"/>
    <col min="6408" max="6657" width="9.140625" style="41"/>
    <col min="6658" max="6659" width="9.140625" style="41" customWidth="1"/>
    <col min="6660" max="6660" width="9.140625" style="41"/>
    <col min="6661" max="6661" width="22.28515625" style="41" customWidth="1"/>
    <col min="6662" max="6662" width="9.140625" style="41"/>
    <col min="6663" max="6663" width="24.28515625" style="41" customWidth="1"/>
    <col min="6664" max="6913" width="9.140625" style="41"/>
    <col min="6914" max="6915" width="9.140625" style="41" customWidth="1"/>
    <col min="6916" max="6916" width="9.140625" style="41"/>
    <col min="6917" max="6917" width="22.28515625" style="41" customWidth="1"/>
    <col min="6918" max="6918" width="9.140625" style="41"/>
    <col min="6919" max="6919" width="24.28515625" style="41" customWidth="1"/>
    <col min="6920" max="7169" width="9.140625" style="41"/>
    <col min="7170" max="7171" width="9.140625" style="41" customWidth="1"/>
    <col min="7172" max="7172" width="9.140625" style="41"/>
    <col min="7173" max="7173" width="22.28515625" style="41" customWidth="1"/>
    <col min="7174" max="7174" width="9.140625" style="41"/>
    <col min="7175" max="7175" width="24.28515625" style="41" customWidth="1"/>
    <col min="7176" max="7425" width="9.140625" style="41"/>
    <col min="7426" max="7427" width="9.140625" style="41" customWidth="1"/>
    <col min="7428" max="7428" width="9.140625" style="41"/>
    <col min="7429" max="7429" width="22.28515625" style="41" customWidth="1"/>
    <col min="7430" max="7430" width="9.140625" style="41"/>
    <col min="7431" max="7431" width="24.28515625" style="41" customWidth="1"/>
    <col min="7432" max="7681" width="9.140625" style="41"/>
    <col min="7682" max="7683" width="9.140625" style="41" customWidth="1"/>
    <col min="7684" max="7684" width="9.140625" style="41"/>
    <col min="7685" max="7685" width="22.28515625" style="41" customWidth="1"/>
    <col min="7686" max="7686" width="9.140625" style="41"/>
    <col min="7687" max="7687" width="24.28515625" style="41" customWidth="1"/>
    <col min="7688" max="7937" width="9.140625" style="41"/>
    <col min="7938" max="7939" width="9.140625" style="41" customWidth="1"/>
    <col min="7940" max="7940" width="9.140625" style="41"/>
    <col min="7941" max="7941" width="22.28515625" style="41" customWidth="1"/>
    <col min="7942" max="7942" width="9.140625" style="41"/>
    <col min="7943" max="7943" width="24.28515625" style="41" customWidth="1"/>
    <col min="7944" max="8193" width="9.140625" style="41"/>
    <col min="8194" max="8195" width="9.140625" style="41" customWidth="1"/>
    <col min="8196" max="8196" width="9.140625" style="41"/>
    <col min="8197" max="8197" width="22.28515625" style="41" customWidth="1"/>
    <col min="8198" max="8198" width="9.140625" style="41"/>
    <col min="8199" max="8199" width="24.28515625" style="41" customWidth="1"/>
    <col min="8200" max="8449" width="9.140625" style="41"/>
    <col min="8450" max="8451" width="9.140625" style="41" customWidth="1"/>
    <col min="8452" max="8452" width="9.140625" style="41"/>
    <col min="8453" max="8453" width="22.28515625" style="41" customWidth="1"/>
    <col min="8454" max="8454" width="9.140625" style="41"/>
    <col min="8455" max="8455" width="24.28515625" style="41" customWidth="1"/>
    <col min="8456" max="8705" width="9.140625" style="41"/>
    <col min="8706" max="8707" width="9.140625" style="41" customWidth="1"/>
    <col min="8708" max="8708" width="9.140625" style="41"/>
    <col min="8709" max="8709" width="22.28515625" style="41" customWidth="1"/>
    <col min="8710" max="8710" width="9.140625" style="41"/>
    <col min="8711" max="8711" width="24.28515625" style="41" customWidth="1"/>
    <col min="8712" max="8961" width="9.140625" style="41"/>
    <col min="8962" max="8963" width="9.140625" style="41" customWidth="1"/>
    <col min="8964" max="8964" width="9.140625" style="41"/>
    <col min="8965" max="8965" width="22.28515625" style="41" customWidth="1"/>
    <col min="8966" max="8966" width="9.140625" style="41"/>
    <col min="8967" max="8967" width="24.28515625" style="41" customWidth="1"/>
    <col min="8968" max="9217" width="9.140625" style="41"/>
    <col min="9218" max="9219" width="9.140625" style="41" customWidth="1"/>
    <col min="9220" max="9220" width="9.140625" style="41"/>
    <col min="9221" max="9221" width="22.28515625" style="41" customWidth="1"/>
    <col min="9222" max="9222" width="9.140625" style="41"/>
    <col min="9223" max="9223" width="24.28515625" style="41" customWidth="1"/>
    <col min="9224" max="9473" width="9.140625" style="41"/>
    <col min="9474" max="9475" width="9.140625" style="41" customWidth="1"/>
    <col min="9476" max="9476" width="9.140625" style="41"/>
    <col min="9477" max="9477" width="22.28515625" style="41" customWidth="1"/>
    <col min="9478" max="9478" width="9.140625" style="41"/>
    <col min="9479" max="9479" width="24.28515625" style="41" customWidth="1"/>
    <col min="9480" max="9729" width="9.140625" style="41"/>
    <col min="9730" max="9731" width="9.140625" style="41" customWidth="1"/>
    <col min="9732" max="9732" width="9.140625" style="41"/>
    <col min="9733" max="9733" width="22.28515625" style="41" customWidth="1"/>
    <col min="9734" max="9734" width="9.140625" style="41"/>
    <col min="9735" max="9735" width="24.28515625" style="41" customWidth="1"/>
    <col min="9736" max="9985" width="9.140625" style="41"/>
    <col min="9986" max="9987" width="9.140625" style="41" customWidth="1"/>
    <col min="9988" max="9988" width="9.140625" style="41"/>
    <col min="9989" max="9989" width="22.28515625" style="41" customWidth="1"/>
    <col min="9990" max="9990" width="9.140625" style="41"/>
    <col min="9991" max="9991" width="24.28515625" style="41" customWidth="1"/>
    <col min="9992" max="10241" width="9.140625" style="41"/>
    <col min="10242" max="10243" width="9.140625" style="41" customWidth="1"/>
    <col min="10244" max="10244" width="9.140625" style="41"/>
    <col min="10245" max="10245" width="22.28515625" style="41" customWidth="1"/>
    <col min="10246" max="10246" width="9.140625" style="41"/>
    <col min="10247" max="10247" width="24.28515625" style="41" customWidth="1"/>
    <col min="10248" max="10497" width="9.140625" style="41"/>
    <col min="10498" max="10499" width="9.140625" style="41" customWidth="1"/>
    <col min="10500" max="10500" width="9.140625" style="41"/>
    <col min="10501" max="10501" width="22.28515625" style="41" customWidth="1"/>
    <col min="10502" max="10502" width="9.140625" style="41"/>
    <col min="10503" max="10503" width="24.28515625" style="41" customWidth="1"/>
    <col min="10504" max="10753" width="9.140625" style="41"/>
    <col min="10754" max="10755" width="9.140625" style="41" customWidth="1"/>
    <col min="10756" max="10756" width="9.140625" style="41"/>
    <col min="10757" max="10757" width="22.28515625" style="41" customWidth="1"/>
    <col min="10758" max="10758" width="9.140625" style="41"/>
    <col min="10759" max="10759" width="24.28515625" style="41" customWidth="1"/>
    <col min="10760" max="11009" width="9.140625" style="41"/>
    <col min="11010" max="11011" width="9.140625" style="41" customWidth="1"/>
    <col min="11012" max="11012" width="9.140625" style="41"/>
    <col min="11013" max="11013" width="22.28515625" style="41" customWidth="1"/>
    <col min="11014" max="11014" width="9.140625" style="41"/>
    <col min="11015" max="11015" width="24.28515625" style="41" customWidth="1"/>
    <col min="11016" max="11265" width="9.140625" style="41"/>
    <col min="11266" max="11267" width="9.140625" style="41" customWidth="1"/>
    <col min="11268" max="11268" width="9.140625" style="41"/>
    <col min="11269" max="11269" width="22.28515625" style="41" customWidth="1"/>
    <col min="11270" max="11270" width="9.140625" style="41"/>
    <col min="11271" max="11271" width="24.28515625" style="41" customWidth="1"/>
    <col min="11272" max="11521" width="9.140625" style="41"/>
    <col min="11522" max="11523" width="9.140625" style="41" customWidth="1"/>
    <col min="11524" max="11524" width="9.140625" style="41"/>
    <col min="11525" max="11525" width="22.28515625" style="41" customWidth="1"/>
    <col min="11526" max="11526" width="9.140625" style="41"/>
    <col min="11527" max="11527" width="24.28515625" style="41" customWidth="1"/>
    <col min="11528" max="11777" width="9.140625" style="41"/>
    <col min="11778" max="11779" width="9.140625" style="41" customWidth="1"/>
    <col min="11780" max="11780" width="9.140625" style="41"/>
    <col min="11781" max="11781" width="22.28515625" style="41" customWidth="1"/>
    <col min="11782" max="11782" width="9.140625" style="41"/>
    <col min="11783" max="11783" width="24.28515625" style="41" customWidth="1"/>
    <col min="11784" max="12033" width="9.140625" style="41"/>
    <col min="12034" max="12035" width="9.140625" style="41" customWidth="1"/>
    <col min="12036" max="12036" width="9.140625" style="41"/>
    <col min="12037" max="12037" width="22.28515625" style="41" customWidth="1"/>
    <col min="12038" max="12038" width="9.140625" style="41"/>
    <col min="12039" max="12039" width="24.28515625" style="41" customWidth="1"/>
    <col min="12040" max="12289" width="9.140625" style="41"/>
    <col min="12290" max="12291" width="9.140625" style="41" customWidth="1"/>
    <col min="12292" max="12292" width="9.140625" style="41"/>
    <col min="12293" max="12293" width="22.28515625" style="41" customWidth="1"/>
    <col min="12294" max="12294" width="9.140625" style="41"/>
    <col min="12295" max="12295" width="24.28515625" style="41" customWidth="1"/>
    <col min="12296" max="12545" width="9.140625" style="41"/>
    <col min="12546" max="12547" width="9.140625" style="41" customWidth="1"/>
    <col min="12548" max="12548" width="9.140625" style="41"/>
    <col min="12549" max="12549" width="22.28515625" style="41" customWidth="1"/>
    <col min="12550" max="12550" width="9.140625" style="41"/>
    <col min="12551" max="12551" width="24.28515625" style="41" customWidth="1"/>
    <col min="12552" max="12801" width="9.140625" style="41"/>
    <col min="12802" max="12803" width="9.140625" style="41" customWidth="1"/>
    <col min="12804" max="12804" width="9.140625" style="41"/>
    <col min="12805" max="12805" width="22.28515625" style="41" customWidth="1"/>
    <col min="12806" max="12806" width="9.140625" style="41"/>
    <col min="12807" max="12807" width="24.28515625" style="41" customWidth="1"/>
    <col min="12808" max="13057" width="9.140625" style="41"/>
    <col min="13058" max="13059" width="9.140625" style="41" customWidth="1"/>
    <col min="13060" max="13060" width="9.140625" style="41"/>
    <col min="13061" max="13061" width="22.28515625" style="41" customWidth="1"/>
    <col min="13062" max="13062" width="9.140625" style="41"/>
    <col min="13063" max="13063" width="24.28515625" style="41" customWidth="1"/>
    <col min="13064" max="13313" width="9.140625" style="41"/>
    <col min="13314" max="13315" width="9.140625" style="41" customWidth="1"/>
    <col min="13316" max="13316" width="9.140625" style="41"/>
    <col min="13317" max="13317" width="22.28515625" style="41" customWidth="1"/>
    <col min="13318" max="13318" width="9.140625" style="41"/>
    <col min="13319" max="13319" width="24.28515625" style="41" customWidth="1"/>
    <col min="13320" max="13569" width="9.140625" style="41"/>
    <col min="13570" max="13571" width="9.140625" style="41" customWidth="1"/>
    <col min="13572" max="13572" width="9.140625" style="41"/>
    <col min="13573" max="13573" width="22.28515625" style="41" customWidth="1"/>
    <col min="13574" max="13574" width="9.140625" style="41"/>
    <col min="13575" max="13575" width="24.28515625" style="41" customWidth="1"/>
    <col min="13576" max="13825" width="9.140625" style="41"/>
    <col min="13826" max="13827" width="9.140625" style="41" customWidth="1"/>
    <col min="13828" max="13828" width="9.140625" style="41"/>
    <col min="13829" max="13829" width="22.28515625" style="41" customWidth="1"/>
    <col min="13830" max="13830" width="9.140625" style="41"/>
    <col min="13831" max="13831" width="24.28515625" style="41" customWidth="1"/>
    <col min="13832" max="14081" width="9.140625" style="41"/>
    <col min="14082" max="14083" width="9.140625" style="41" customWidth="1"/>
    <col min="14084" max="14084" width="9.140625" style="41"/>
    <col min="14085" max="14085" width="22.28515625" style="41" customWidth="1"/>
    <col min="14086" max="14086" width="9.140625" style="41"/>
    <col min="14087" max="14087" width="24.28515625" style="41" customWidth="1"/>
    <col min="14088" max="14337" width="9.140625" style="41"/>
    <col min="14338" max="14339" width="9.140625" style="41" customWidth="1"/>
    <col min="14340" max="14340" width="9.140625" style="41"/>
    <col min="14341" max="14341" width="22.28515625" style="41" customWidth="1"/>
    <col min="14342" max="14342" width="9.140625" style="41"/>
    <col min="14343" max="14343" width="24.28515625" style="41" customWidth="1"/>
    <col min="14344" max="14593" width="9.140625" style="41"/>
    <col min="14594" max="14595" width="9.140625" style="41" customWidth="1"/>
    <col min="14596" max="14596" width="9.140625" style="41"/>
    <col min="14597" max="14597" width="22.28515625" style="41" customWidth="1"/>
    <col min="14598" max="14598" width="9.140625" style="41"/>
    <col min="14599" max="14599" width="24.28515625" style="41" customWidth="1"/>
    <col min="14600" max="14849" width="9.140625" style="41"/>
    <col min="14850" max="14851" width="9.140625" style="41" customWidth="1"/>
    <col min="14852" max="14852" width="9.140625" style="41"/>
    <col min="14853" max="14853" width="22.28515625" style="41" customWidth="1"/>
    <col min="14854" max="14854" width="9.140625" style="41"/>
    <col min="14855" max="14855" width="24.28515625" style="41" customWidth="1"/>
    <col min="14856" max="15105" width="9.140625" style="41"/>
    <col min="15106" max="15107" width="9.140625" style="41" customWidth="1"/>
    <col min="15108" max="15108" width="9.140625" style="41"/>
    <col min="15109" max="15109" width="22.28515625" style="41" customWidth="1"/>
    <col min="15110" max="15110" width="9.140625" style="41"/>
    <col min="15111" max="15111" width="24.28515625" style="41" customWidth="1"/>
    <col min="15112" max="15361" width="9.140625" style="41"/>
    <col min="15362" max="15363" width="9.140625" style="41" customWidth="1"/>
    <col min="15364" max="15364" width="9.140625" style="41"/>
    <col min="15365" max="15365" width="22.28515625" style="41" customWidth="1"/>
    <col min="15366" max="15366" width="9.140625" style="41"/>
    <col min="15367" max="15367" width="24.28515625" style="41" customWidth="1"/>
    <col min="15368" max="15617" width="9.140625" style="41"/>
    <col min="15618" max="15619" width="9.140625" style="41" customWidth="1"/>
    <col min="15620" max="15620" width="9.140625" style="41"/>
    <col min="15621" max="15621" width="22.28515625" style="41" customWidth="1"/>
    <col min="15622" max="15622" width="9.140625" style="41"/>
    <col min="15623" max="15623" width="24.28515625" style="41" customWidth="1"/>
    <col min="15624" max="15873" width="9.140625" style="41"/>
    <col min="15874" max="15875" width="9.140625" style="41" customWidth="1"/>
    <col min="15876" max="15876" width="9.140625" style="41"/>
    <col min="15877" max="15877" width="22.28515625" style="41" customWidth="1"/>
    <col min="15878" max="15878" width="9.140625" style="41"/>
    <col min="15879" max="15879" width="24.28515625" style="41" customWidth="1"/>
    <col min="15880" max="16129" width="9.140625" style="41"/>
    <col min="16130" max="16131" width="9.140625" style="41" customWidth="1"/>
    <col min="16132" max="16132" width="9.140625" style="41"/>
    <col min="16133" max="16133" width="22.28515625" style="41" customWidth="1"/>
    <col min="16134" max="16134" width="9.140625" style="41"/>
    <col min="16135" max="16135" width="24.28515625" style="41" customWidth="1"/>
    <col min="16136" max="16384" width="9.140625" style="41"/>
  </cols>
  <sheetData>
    <row r="1" spans="1:8" ht="10.15" customHeight="1"/>
    <row r="2" spans="1:8" ht="25.15" customHeight="1">
      <c r="A2" s="55" t="s">
        <v>183</v>
      </c>
      <c r="B2" s="55" t="s">
        <v>14</v>
      </c>
      <c r="C2" s="55" t="s">
        <v>13</v>
      </c>
      <c r="D2" s="58" t="s">
        <v>24</v>
      </c>
      <c r="E2" s="62" t="s">
        <v>102</v>
      </c>
      <c r="F2" s="59"/>
      <c r="G2" s="63" t="s">
        <v>80</v>
      </c>
      <c r="H2" s="57"/>
    </row>
    <row r="3" spans="1:8" ht="19.899999999999999" customHeight="1">
      <c r="A3" s="55" t="s">
        <v>183</v>
      </c>
      <c r="B3" s="55" t="s">
        <v>14</v>
      </c>
      <c r="C3" s="55" t="s">
        <v>13</v>
      </c>
      <c r="D3" s="58" t="s">
        <v>24</v>
      </c>
      <c r="E3" s="62"/>
      <c r="F3" s="59"/>
      <c r="G3" s="63"/>
      <c r="H3" s="57"/>
    </row>
    <row r="4" spans="1:8" ht="15.6" customHeight="1">
      <c r="A4" s="52">
        <v>1</v>
      </c>
      <c r="B4" s="52">
        <v>1</v>
      </c>
      <c r="C4" s="52" t="s">
        <v>8</v>
      </c>
      <c r="D4" s="192" t="s">
        <v>25</v>
      </c>
      <c r="E4" s="60" t="str">
        <f>'A - výsledky'!B25</f>
        <v>TJ Avia Čakovice "A"</v>
      </c>
      <c r="F4" s="61" t="s">
        <v>5</v>
      </c>
      <c r="G4" s="56" t="str">
        <f>'A - výsledky'!E25</f>
        <v>TJ SOKOL Holice</v>
      </c>
      <c r="H4" s="204" t="s">
        <v>184</v>
      </c>
    </row>
    <row r="5" spans="1:8" ht="15.6" customHeight="1">
      <c r="A5" s="52">
        <v>2</v>
      </c>
      <c r="B5" s="52">
        <v>2</v>
      </c>
      <c r="C5" s="52" t="s">
        <v>6</v>
      </c>
      <c r="D5" s="53" t="s">
        <v>25</v>
      </c>
      <c r="E5" s="60" t="str">
        <f>'B - výsledky'!B29</f>
        <v>TJ Avia Čakovice "B"</v>
      </c>
      <c r="F5" s="61" t="s">
        <v>5</v>
      </c>
      <c r="G5" s="56" t="str">
        <f>'B - výsledky'!E29</f>
        <v>SK Liapor - Witte Karlovy Vary z.s. "C"</v>
      </c>
      <c r="H5" s="54" t="s">
        <v>185</v>
      </c>
    </row>
    <row r="6" spans="1:8" ht="15.6" customHeight="1">
      <c r="A6" s="52">
        <v>3</v>
      </c>
      <c r="B6" s="52">
        <v>3</v>
      </c>
      <c r="C6" s="52" t="s">
        <v>9</v>
      </c>
      <c r="D6" s="53" t="s">
        <v>25</v>
      </c>
      <c r="E6" s="60" t="str">
        <f>'C - výsledky'!B25</f>
        <v>SK Liapor - Witte Karlovy Vary z.s. "A"</v>
      </c>
      <c r="F6" s="61" t="s">
        <v>5</v>
      </c>
      <c r="G6" s="56" t="str">
        <f>'C - výsledky'!E25</f>
        <v>Sportovní klub Nohejbal Žatec "B"</v>
      </c>
      <c r="H6" s="54" t="s">
        <v>186</v>
      </c>
    </row>
    <row r="7" spans="1:8" ht="15.6" customHeight="1">
      <c r="A7" s="52">
        <v>1</v>
      </c>
      <c r="B7" s="52">
        <v>4</v>
      </c>
      <c r="C7" s="52" t="s">
        <v>0</v>
      </c>
      <c r="D7" s="53" t="s">
        <v>25</v>
      </c>
      <c r="E7" s="60" t="str">
        <f>'D - výsledky'!B29</f>
        <v>TJ Dynamo České Budějovice "A"</v>
      </c>
      <c r="F7" s="61" t="s">
        <v>5</v>
      </c>
      <c r="G7" s="56" t="str">
        <f>'D - výsledky'!E29</f>
        <v>SK Liapor - Witte Karlovy Vary z.s. "D"</v>
      </c>
      <c r="H7" s="54" t="s">
        <v>187</v>
      </c>
    </row>
    <row r="8" spans="1:8" ht="15.6" customHeight="1">
      <c r="A8" s="52">
        <v>2</v>
      </c>
      <c r="B8" s="52">
        <v>5</v>
      </c>
      <c r="C8" s="52" t="s">
        <v>6</v>
      </c>
      <c r="D8" s="53" t="s">
        <v>26</v>
      </c>
      <c r="E8" s="60" t="str">
        <f>'B - výsledky'!B31</f>
        <v>TJ Spartak Čelákovice - oddíl nohejbalu "B"</v>
      </c>
      <c r="F8" s="61" t="s">
        <v>5</v>
      </c>
      <c r="G8" s="56" t="str">
        <f>'B - výsledky'!E31</f>
        <v>TJ Dynamo České Budějovice "B"</v>
      </c>
      <c r="H8" s="54" t="s">
        <v>186</v>
      </c>
    </row>
    <row r="9" spans="1:8" ht="15.6" customHeight="1">
      <c r="A9" s="52">
        <v>3</v>
      </c>
      <c r="B9" s="52">
        <v>6</v>
      </c>
      <c r="C9" s="52" t="s">
        <v>0</v>
      </c>
      <c r="D9" s="53" t="s">
        <v>26</v>
      </c>
      <c r="E9" s="60" t="str">
        <f>'D - výsledky'!B31</f>
        <v>Sportovní klub Nohejbal Žatec "A"</v>
      </c>
      <c r="F9" s="61" t="s">
        <v>5</v>
      </c>
      <c r="G9" s="56" t="str">
        <f>'D - výsledky'!E31</f>
        <v>SK Šacung ČNES Benešov 1947 "B"</v>
      </c>
      <c r="H9" s="54" t="s">
        <v>186</v>
      </c>
    </row>
    <row r="10" spans="1:8" ht="15.6" customHeight="1">
      <c r="A10" s="52">
        <v>1</v>
      </c>
      <c r="B10" s="52">
        <v>7</v>
      </c>
      <c r="C10" s="52" t="s">
        <v>8</v>
      </c>
      <c r="D10" s="53" t="s">
        <v>26</v>
      </c>
      <c r="E10" s="60" t="str">
        <f>'A - výsledky'!B27</f>
        <v>NK CLIMAX Vsetín "A"</v>
      </c>
      <c r="F10" s="61" t="s">
        <v>5</v>
      </c>
      <c r="G10" s="56" t="str">
        <f>'A - výsledky'!E27</f>
        <v>SK Liapor - Witte Karlovy Vary z.s. "B"</v>
      </c>
      <c r="H10" s="54" t="s">
        <v>186</v>
      </c>
    </row>
    <row r="11" spans="1:8" ht="15.6" customHeight="1">
      <c r="A11" s="52">
        <v>2</v>
      </c>
      <c r="B11" s="52">
        <v>8</v>
      </c>
      <c r="C11" s="52" t="s">
        <v>6</v>
      </c>
      <c r="D11" s="53" t="s">
        <v>27</v>
      </c>
      <c r="E11" s="60" t="str">
        <f>'B - výsledky'!B33</f>
        <v>SK Šacung ČNES Benešov 1947 "A"</v>
      </c>
      <c r="F11" s="61" t="s">
        <v>5</v>
      </c>
      <c r="G11" s="56" t="str">
        <f>'B - výsledky'!E33</f>
        <v>TJ Avia Čakovice "B"</v>
      </c>
      <c r="H11" s="54" t="s">
        <v>187</v>
      </c>
    </row>
    <row r="12" spans="1:8" ht="14.45" customHeight="1">
      <c r="A12" s="52">
        <v>3</v>
      </c>
      <c r="B12" s="52">
        <v>9</v>
      </c>
      <c r="C12" s="52" t="s">
        <v>9</v>
      </c>
      <c r="D12" s="53" t="s">
        <v>26</v>
      </c>
      <c r="E12" s="60" t="str">
        <f>'C - výsledky'!B27</f>
        <v>TJ Spartak Čelákovice - oddíl nohejbalu "A"</v>
      </c>
      <c r="F12" s="61" t="s">
        <v>5</v>
      </c>
      <c r="G12" s="56" t="str">
        <f>'C - výsledky'!E27</f>
        <v>TJ SLAVOJ Český Brod "A"</v>
      </c>
      <c r="H12" s="54" t="s">
        <v>184</v>
      </c>
    </row>
    <row r="13" spans="1:8" ht="15.6" customHeight="1">
      <c r="A13" s="52">
        <v>1</v>
      </c>
      <c r="B13" s="52">
        <v>10</v>
      </c>
      <c r="C13" s="52" t="s">
        <v>0</v>
      </c>
      <c r="D13" s="53" t="s">
        <v>27</v>
      </c>
      <c r="E13" s="60" t="str">
        <f>'D - výsledky'!B33</f>
        <v>Městský nohejbalový klub Modřice, z.s. "A"</v>
      </c>
      <c r="F13" s="61" t="s">
        <v>5</v>
      </c>
      <c r="G13" s="56" t="str">
        <f>'D - výsledky'!E33</f>
        <v>TJ Dynamo České Budějovice "A"</v>
      </c>
      <c r="H13" s="54" t="s">
        <v>186</v>
      </c>
    </row>
    <row r="14" spans="1:8" ht="15.6" customHeight="1">
      <c r="A14" s="52">
        <v>2</v>
      </c>
      <c r="B14" s="52">
        <v>11</v>
      </c>
      <c r="C14" s="52" t="s">
        <v>6</v>
      </c>
      <c r="D14" s="53" t="s">
        <v>28</v>
      </c>
      <c r="E14" s="60" t="str">
        <f>'B - výsledky'!B35</f>
        <v>SK Liapor - Witte Karlovy Vary z.s. "C"</v>
      </c>
      <c r="F14" s="61" t="s">
        <v>5</v>
      </c>
      <c r="G14" s="56" t="str">
        <f>'B - výsledky'!E35</f>
        <v>TJ Spartak Čelákovice - oddíl nohejbalu "B"</v>
      </c>
      <c r="H14" s="54" t="s">
        <v>187</v>
      </c>
    </row>
    <row r="15" spans="1:8" ht="14.45" customHeight="1">
      <c r="A15" s="52">
        <v>3</v>
      </c>
      <c r="B15" s="52">
        <v>12</v>
      </c>
      <c r="C15" s="52" t="s">
        <v>0</v>
      </c>
      <c r="D15" s="53" t="s">
        <v>28</v>
      </c>
      <c r="E15" s="60" t="str">
        <f>'D - výsledky'!B35</f>
        <v>SK Liapor - Witte Karlovy Vary z.s. "D"</v>
      </c>
      <c r="F15" s="61" t="s">
        <v>5</v>
      </c>
      <c r="G15" s="56" t="str">
        <f>'D - výsledky'!E35</f>
        <v>Sportovní klub Nohejbal Žatec "A"</v>
      </c>
      <c r="H15" s="54" t="s">
        <v>187</v>
      </c>
    </row>
    <row r="16" spans="1:8" ht="15.6" customHeight="1">
      <c r="A16" s="52">
        <v>1</v>
      </c>
      <c r="B16" s="52">
        <v>13</v>
      </c>
      <c r="C16" s="52" t="s">
        <v>8</v>
      </c>
      <c r="D16" s="53" t="s">
        <v>27</v>
      </c>
      <c r="E16" s="60" t="str">
        <f>'A - výsledky'!B29</f>
        <v>SK Liapor - Witte Karlovy Vary z.s. "B"</v>
      </c>
      <c r="F16" s="61" t="s">
        <v>5</v>
      </c>
      <c r="G16" s="56" t="str">
        <f>'A - výsledky'!E29</f>
        <v>TJ Avia Čakovice "A"</v>
      </c>
      <c r="H16" s="54" t="s">
        <v>184</v>
      </c>
    </row>
    <row r="17" spans="1:8" ht="15.6" customHeight="1">
      <c r="A17" s="52">
        <v>2</v>
      </c>
      <c r="B17" s="52">
        <v>14</v>
      </c>
      <c r="C17" s="52" t="s">
        <v>6</v>
      </c>
      <c r="D17" s="53" t="s">
        <v>29</v>
      </c>
      <c r="E17" s="60" t="str">
        <f>'B - výsledky'!B37</f>
        <v>TJ Dynamo České Budějovice "B"</v>
      </c>
      <c r="F17" s="61" t="s">
        <v>5</v>
      </c>
      <c r="G17" s="56" t="str">
        <f>'B - výsledky'!E37</f>
        <v>SK Šacung ČNES Benešov 1947 "A"</v>
      </c>
      <c r="H17" s="54" t="s">
        <v>187</v>
      </c>
    </row>
    <row r="18" spans="1:8" ht="15.6" customHeight="1">
      <c r="A18" s="52">
        <v>3</v>
      </c>
      <c r="B18" s="52">
        <v>15</v>
      </c>
      <c r="C18" s="52" t="s">
        <v>9</v>
      </c>
      <c r="D18" s="53" t="s">
        <v>27</v>
      </c>
      <c r="E18" s="60" t="str">
        <f>'C - výsledky'!B29</f>
        <v>TJ SLAVOJ Český Brod "A"</v>
      </c>
      <c r="F18" s="61" t="s">
        <v>5</v>
      </c>
      <c r="G18" s="56" t="str">
        <f>'C - výsledky'!E29</f>
        <v>SK Liapor - Witte Karlovy Vary z.s. "A"</v>
      </c>
      <c r="H18" s="54" t="s">
        <v>184</v>
      </c>
    </row>
    <row r="19" spans="1:8" ht="15.6" customHeight="1">
      <c r="A19" s="52">
        <v>1</v>
      </c>
      <c r="B19" s="52">
        <v>16</v>
      </c>
      <c r="C19" s="52" t="s">
        <v>0</v>
      </c>
      <c r="D19" s="53" t="s">
        <v>29</v>
      </c>
      <c r="E19" s="60" t="str">
        <f>'D - výsledky'!B37</f>
        <v>SK Šacung ČNES Benešov 1947 "B"</v>
      </c>
      <c r="F19" s="61" t="s">
        <v>5</v>
      </c>
      <c r="G19" s="56" t="str">
        <f>'D - výsledky'!E37</f>
        <v>Městský nohejbalový klub Modřice, z.s. "A"</v>
      </c>
      <c r="H19" s="54" t="s">
        <v>187</v>
      </c>
    </row>
    <row r="20" spans="1:8" ht="15.6" customHeight="1">
      <c r="A20" s="52">
        <v>2</v>
      </c>
      <c r="B20" s="52">
        <v>17</v>
      </c>
      <c r="C20" s="52" t="s">
        <v>6</v>
      </c>
      <c r="D20" s="53" t="s">
        <v>40</v>
      </c>
      <c r="E20" s="60" t="str">
        <f>'B - výsledky'!B39</f>
        <v>TJ Avia Čakovice "B"</v>
      </c>
      <c r="F20" s="61" t="s">
        <v>5</v>
      </c>
      <c r="G20" s="56" t="str">
        <f>'B - výsledky'!E39</f>
        <v>TJ Spartak Čelákovice - oddíl nohejbalu "B"</v>
      </c>
      <c r="H20" s="54" t="s">
        <v>187</v>
      </c>
    </row>
    <row r="21" spans="1:8" ht="15.6" customHeight="1">
      <c r="A21" s="52">
        <v>3</v>
      </c>
      <c r="B21" s="52">
        <v>18</v>
      </c>
      <c r="C21" s="52" t="s">
        <v>0</v>
      </c>
      <c r="D21" s="53" t="s">
        <v>40</v>
      </c>
      <c r="E21" s="60" t="str">
        <f>'D - výsledky'!B39</f>
        <v>TJ Dynamo České Budějovice "A"</v>
      </c>
      <c r="F21" s="61" t="s">
        <v>5</v>
      </c>
      <c r="G21" s="56" t="str">
        <f>'D - výsledky'!E39</f>
        <v>Sportovní klub Nohejbal Žatec "A"</v>
      </c>
      <c r="H21" s="54" t="s">
        <v>185</v>
      </c>
    </row>
    <row r="22" spans="1:8" ht="15.6" customHeight="1">
      <c r="A22" s="52">
        <v>1</v>
      </c>
      <c r="B22" s="52">
        <v>19</v>
      </c>
      <c r="C22" s="52" t="s">
        <v>8</v>
      </c>
      <c r="D22" s="53" t="s">
        <v>28</v>
      </c>
      <c r="E22" s="60" t="str">
        <f>'A - výsledky'!B31</f>
        <v>NK CLIMAX Vsetín "A"</v>
      </c>
      <c r="F22" s="61" t="s">
        <v>5</v>
      </c>
      <c r="G22" s="56" t="str">
        <f>'A - výsledky'!E31</f>
        <v>TJ SOKOL Holice</v>
      </c>
      <c r="H22" s="54" t="s">
        <v>186</v>
      </c>
    </row>
    <row r="23" spans="1:8" ht="15.6" customHeight="1">
      <c r="A23" s="52">
        <v>2</v>
      </c>
      <c r="B23" s="52">
        <v>20</v>
      </c>
      <c r="C23" s="52" t="s">
        <v>6</v>
      </c>
      <c r="D23" s="53" t="s">
        <v>81</v>
      </c>
      <c r="E23" s="60" t="str">
        <f>'B - výsledky'!B41</f>
        <v>SK Liapor - Witte Karlovy Vary z.s. "C"</v>
      </c>
      <c r="F23" s="61" t="s">
        <v>5</v>
      </c>
      <c r="G23" s="56" t="str">
        <f>'B - výsledky'!E41</f>
        <v>TJ Dynamo České Budějovice "B"</v>
      </c>
      <c r="H23" s="54" t="s">
        <v>184</v>
      </c>
    </row>
    <row r="24" spans="1:8" ht="14.45" customHeight="1">
      <c r="A24" s="52">
        <v>3</v>
      </c>
      <c r="B24" s="52">
        <v>21</v>
      </c>
      <c r="C24" s="52" t="s">
        <v>9</v>
      </c>
      <c r="D24" s="53" t="s">
        <v>28</v>
      </c>
      <c r="E24" s="60" t="str">
        <f>'C - výsledky'!B31</f>
        <v>TJ Spartak Čelákovice - oddíl nohejbalu "A"</v>
      </c>
      <c r="F24" s="61" t="s">
        <v>5</v>
      </c>
      <c r="G24" s="56" t="str">
        <f>'C - výsledky'!E31</f>
        <v>Sportovní klub Nohejbal Žatec "B"</v>
      </c>
      <c r="H24" s="54" t="s">
        <v>187</v>
      </c>
    </row>
    <row r="25" spans="1:8" ht="14.45" customHeight="1">
      <c r="A25" s="52">
        <v>1</v>
      </c>
      <c r="B25" s="52">
        <v>22</v>
      </c>
      <c r="C25" s="52" t="s">
        <v>0</v>
      </c>
      <c r="D25" s="53" t="s">
        <v>81</v>
      </c>
      <c r="E25" s="60" t="str">
        <f>'D - výsledky'!B41</f>
        <v>SK Liapor - Witte Karlovy Vary z.s. "D"</v>
      </c>
      <c r="F25" s="61" t="s">
        <v>5</v>
      </c>
      <c r="G25" s="56" t="str">
        <f>'D - výsledky'!E41</f>
        <v>SK Šacung ČNES Benešov 1947 "B"</v>
      </c>
      <c r="H25" s="54" t="s">
        <v>186</v>
      </c>
    </row>
    <row r="26" spans="1:8" ht="14.45" customHeight="1">
      <c r="A26" s="52">
        <v>2</v>
      </c>
      <c r="B26" s="52">
        <v>23</v>
      </c>
      <c r="C26" s="52" t="s">
        <v>6</v>
      </c>
      <c r="D26" s="53" t="s">
        <v>82</v>
      </c>
      <c r="E26" s="60" t="str">
        <f>'B - výsledky'!B43</f>
        <v>SK Šacung ČNES Benešov 1947 "A"</v>
      </c>
      <c r="F26" s="61" t="s">
        <v>5</v>
      </c>
      <c r="G26" s="56" t="str">
        <f>'B - výsledky'!E43</f>
        <v>TJ Spartak Čelákovice - oddíl nohejbalu "B"</v>
      </c>
      <c r="H26" s="54" t="s">
        <v>187</v>
      </c>
    </row>
    <row r="27" spans="1:8" ht="14.45" customHeight="1">
      <c r="A27" s="52">
        <v>3</v>
      </c>
      <c r="B27" s="52">
        <v>24</v>
      </c>
      <c r="C27" s="52" t="s">
        <v>0</v>
      </c>
      <c r="D27" s="53" t="s">
        <v>82</v>
      </c>
      <c r="E27" s="60" t="str">
        <f>'D - výsledky'!B43</f>
        <v>Městský nohejbalový klub Modřice, z.s. "A"</v>
      </c>
      <c r="F27" s="61" t="s">
        <v>5</v>
      </c>
      <c r="G27" s="56" t="str">
        <f>'D - výsledky'!E43</f>
        <v>Sportovní klub Nohejbal Žatec "A"</v>
      </c>
      <c r="H27" s="54" t="s">
        <v>186</v>
      </c>
    </row>
    <row r="28" spans="1:8" ht="14.45" customHeight="1">
      <c r="A28" s="52">
        <v>1</v>
      </c>
      <c r="B28" s="52">
        <v>25</v>
      </c>
      <c r="C28" s="52" t="s">
        <v>8</v>
      </c>
      <c r="D28" s="53" t="s">
        <v>29</v>
      </c>
      <c r="E28" s="60" t="str">
        <f>'A - výsledky'!B33</f>
        <v>TJ SOKOL Holice</v>
      </c>
      <c r="F28" s="61" t="s">
        <v>5</v>
      </c>
      <c r="G28" s="56" t="str">
        <f>'A - výsledky'!E33</f>
        <v>SK Liapor - Witte Karlovy Vary z.s. "B"</v>
      </c>
      <c r="H28" s="54" t="s">
        <v>185</v>
      </c>
    </row>
    <row r="29" spans="1:8" ht="14.45" customHeight="1">
      <c r="A29" s="52">
        <v>2</v>
      </c>
      <c r="B29" s="52">
        <v>26</v>
      </c>
      <c r="C29" s="52" t="s">
        <v>6</v>
      </c>
      <c r="D29" s="53" t="s">
        <v>83</v>
      </c>
      <c r="E29" s="60" t="str">
        <f>'B - výsledky'!B45</f>
        <v>TJ Dynamo České Budějovice "B"</v>
      </c>
      <c r="F29" s="61" t="s">
        <v>5</v>
      </c>
      <c r="G29" s="56" t="str">
        <f>'B - výsledky'!E45</f>
        <v>TJ Avia Čakovice "B"</v>
      </c>
      <c r="H29" s="54" t="s">
        <v>184</v>
      </c>
    </row>
    <row r="30" spans="1:8" ht="14.45" customHeight="1">
      <c r="A30" s="52">
        <v>3</v>
      </c>
      <c r="B30" s="52">
        <v>27</v>
      </c>
      <c r="C30" s="52" t="s">
        <v>9</v>
      </c>
      <c r="D30" s="53" t="s">
        <v>29</v>
      </c>
      <c r="E30" s="60" t="str">
        <f>'C - výsledky'!B33</f>
        <v>Sportovní klub Nohejbal Žatec "B"</v>
      </c>
      <c r="F30" s="61" t="s">
        <v>5</v>
      </c>
      <c r="G30" s="56" t="str">
        <f>'C - výsledky'!E33</f>
        <v>TJ SLAVOJ Český Brod "A"</v>
      </c>
      <c r="H30" s="54" t="s">
        <v>184</v>
      </c>
    </row>
    <row r="31" spans="1:8" ht="14.45" customHeight="1">
      <c r="A31" s="52">
        <v>1</v>
      </c>
      <c r="B31" s="52">
        <v>28</v>
      </c>
      <c r="C31" s="52" t="s">
        <v>0</v>
      </c>
      <c r="D31" s="53" t="s">
        <v>83</v>
      </c>
      <c r="E31" s="60" t="str">
        <f>'D - výsledky'!B45</f>
        <v>SK Šacung ČNES Benešov 1947 "B"</v>
      </c>
      <c r="F31" s="61" t="s">
        <v>5</v>
      </c>
      <c r="G31" s="56" t="str">
        <f>'D - výsledky'!E45</f>
        <v>TJ Dynamo České Budějovice "A"</v>
      </c>
      <c r="H31" s="54" t="s">
        <v>184</v>
      </c>
    </row>
    <row r="32" spans="1:8" ht="14.45" customHeight="1">
      <c r="A32" s="52">
        <v>2</v>
      </c>
      <c r="B32" s="52">
        <v>29</v>
      </c>
      <c r="C32" s="52" t="s">
        <v>8</v>
      </c>
      <c r="D32" s="53" t="s">
        <v>40</v>
      </c>
      <c r="E32" s="60" t="str">
        <f>'A - výsledky'!B35</f>
        <v>TJ Avia Čakovice "A"</v>
      </c>
      <c r="F32" s="61" t="s">
        <v>5</v>
      </c>
      <c r="G32" s="56" t="str">
        <f>'A - výsledky'!E35</f>
        <v>NK CLIMAX Vsetín "A"</v>
      </c>
      <c r="H32" s="54" t="s">
        <v>186</v>
      </c>
    </row>
    <row r="33" spans="1:8" ht="14.45" customHeight="1">
      <c r="A33" s="52">
        <v>3</v>
      </c>
      <c r="B33" s="52">
        <v>30</v>
      </c>
      <c r="C33" s="52" t="s">
        <v>6</v>
      </c>
      <c r="D33" s="53" t="s">
        <v>84</v>
      </c>
      <c r="E33" s="60" t="str">
        <f>'B - výsledky'!B47</f>
        <v>SK Liapor - Witte Karlovy Vary z.s. "C"</v>
      </c>
      <c r="F33" s="61" t="s">
        <v>5</v>
      </c>
      <c r="G33" s="56" t="str">
        <f>'B - výsledky'!E47</f>
        <v>SK Šacung ČNES Benešov 1947 "A"</v>
      </c>
      <c r="H33" s="54" t="s">
        <v>187</v>
      </c>
    </row>
    <row r="34" spans="1:8" ht="14.45" customHeight="1">
      <c r="A34" s="52">
        <v>1</v>
      </c>
      <c r="B34" s="52">
        <v>31</v>
      </c>
      <c r="C34" s="52" t="s">
        <v>9</v>
      </c>
      <c r="D34" s="53" t="s">
        <v>40</v>
      </c>
      <c r="E34" s="60" t="str">
        <f>'C - výsledky'!B35</f>
        <v>SK Liapor - Witte Karlovy Vary z.s. "A"</v>
      </c>
      <c r="F34" s="61" t="s">
        <v>5</v>
      </c>
      <c r="G34" s="56" t="str">
        <f>'C - výsledky'!E35</f>
        <v>TJ Spartak Čelákovice - oddíl nohejbalu "A"</v>
      </c>
      <c r="H34" s="54" t="s">
        <v>186</v>
      </c>
    </row>
    <row r="35" spans="1:8" ht="14.45" customHeight="1">
      <c r="A35" s="52">
        <v>2</v>
      </c>
      <c r="B35" s="52">
        <v>32</v>
      </c>
      <c r="C35" s="52" t="str">
        <f>C$7</f>
        <v>D</v>
      </c>
      <c r="D35" s="53" t="s">
        <v>84</v>
      </c>
      <c r="E35" s="60" t="str">
        <f>'D - výsledky'!B47</f>
        <v>SK Liapor - Witte Karlovy Vary z.s. "D"</v>
      </c>
      <c r="F35" s="61" t="s">
        <v>5</v>
      </c>
      <c r="G35" s="56" t="str">
        <f>'D - výsledky'!E47</f>
        <v>Městský nohejbalový klub Modřice, z.s. "A"</v>
      </c>
      <c r="H35" s="54" t="s">
        <v>187</v>
      </c>
    </row>
    <row r="36" spans="1:8" ht="14.45" customHeight="1">
      <c r="H36" s="205"/>
    </row>
    <row r="37" spans="1:8" ht="22.9" customHeight="1">
      <c r="A37" s="55" t="s">
        <v>183</v>
      </c>
      <c r="B37" s="496" t="s">
        <v>36</v>
      </c>
      <c r="C37" s="496"/>
      <c r="D37" s="496"/>
      <c r="E37" s="496"/>
      <c r="F37" s="496"/>
      <c r="G37" s="496"/>
      <c r="H37" s="206"/>
    </row>
    <row r="38" spans="1:8" ht="14.45" customHeight="1">
      <c r="A38" s="52">
        <v>1</v>
      </c>
      <c r="B38" s="52">
        <v>33</v>
      </c>
      <c r="C38" s="494" t="s">
        <v>15</v>
      </c>
      <c r="D38" s="495"/>
      <c r="E38" s="76" t="str">
        <f>KO!B4</f>
        <v>TJ Avia Čakovice "A"</v>
      </c>
      <c r="F38" s="61" t="s">
        <v>5</v>
      </c>
      <c r="G38" s="77" t="str">
        <f>KO!B8</f>
        <v>Sportovní klub Nohejbal Žatec "A"</v>
      </c>
      <c r="H38" s="54" t="s">
        <v>186</v>
      </c>
    </row>
    <row r="39" spans="1:8" ht="14.45" customHeight="1">
      <c r="A39" s="52">
        <v>2</v>
      </c>
      <c r="B39" s="52">
        <v>34</v>
      </c>
      <c r="C39" s="494" t="s">
        <v>16</v>
      </c>
      <c r="D39" s="495"/>
      <c r="E39" s="76" t="str">
        <f>KO!B12</f>
        <v>TJ Spartak Čelákovice - oddíl nohejbalu "B"</v>
      </c>
      <c r="F39" s="61" t="s">
        <v>5</v>
      </c>
      <c r="G39" s="77" t="str">
        <f>KO!B16</f>
        <v>TJ SLAVOJ Český Brod "A"</v>
      </c>
      <c r="H39" s="54" t="s">
        <v>184</v>
      </c>
    </row>
    <row r="40" spans="1:8" ht="14.45" customHeight="1">
      <c r="A40" s="52">
        <v>1</v>
      </c>
      <c r="B40" s="52">
        <v>35</v>
      </c>
      <c r="C40" s="494" t="s">
        <v>17</v>
      </c>
      <c r="D40" s="495"/>
      <c r="E40" s="76" t="str">
        <f>KO!B20</f>
        <v>SK Liapor - Witte Karlovy Vary z.s. "A"</v>
      </c>
      <c r="F40" s="61" t="s">
        <v>5</v>
      </c>
      <c r="G40" s="77" t="str">
        <f>KO!B24</f>
        <v>TJ Avia Čakovice "B"</v>
      </c>
      <c r="H40" s="54" t="s">
        <v>186</v>
      </c>
    </row>
    <row r="41" spans="1:8" ht="14.45" customHeight="1">
      <c r="A41" s="52">
        <v>2</v>
      </c>
      <c r="B41" s="52">
        <v>36</v>
      </c>
      <c r="C41" s="494" t="s">
        <v>18</v>
      </c>
      <c r="D41" s="495"/>
      <c r="E41" s="76" t="str">
        <f>KO!B28</f>
        <v>Městský nohejbalový klub Modřice, z.s. "A"</v>
      </c>
      <c r="F41" s="61" t="s">
        <v>5</v>
      </c>
      <c r="G41" s="77" t="str">
        <f>KO!B32</f>
        <v>NK CLIMAX Vsetín "A"</v>
      </c>
      <c r="H41" s="54" t="s">
        <v>184</v>
      </c>
    </row>
    <row r="42" spans="1:8" ht="14.45" customHeight="1">
      <c r="A42" s="52">
        <v>1</v>
      </c>
      <c r="B42" s="52">
        <v>37</v>
      </c>
      <c r="C42" s="494" t="s">
        <v>19</v>
      </c>
      <c r="D42" s="495"/>
      <c r="E42" s="76" t="str">
        <f>KO!C6</f>
        <v>TJ Avia Čakovice "A"</v>
      </c>
      <c r="F42" s="61" t="s">
        <v>5</v>
      </c>
      <c r="G42" s="77" t="str">
        <f>KO!C14</f>
        <v>TJ SLAVOJ Český Brod "A"</v>
      </c>
      <c r="H42" s="54" t="s">
        <v>186</v>
      </c>
    </row>
    <row r="43" spans="1:8" ht="14.45" customHeight="1">
      <c r="A43" s="52">
        <v>1</v>
      </c>
      <c r="B43" s="52">
        <v>38</v>
      </c>
      <c r="C43" s="494" t="s">
        <v>20</v>
      </c>
      <c r="D43" s="495"/>
      <c r="E43" s="76" t="str">
        <f>KO!C22</f>
        <v>SK Liapor - Witte Karlovy Vary z.s. "A"</v>
      </c>
      <c r="F43" s="61" t="s">
        <v>5</v>
      </c>
      <c r="G43" s="77" t="str">
        <f>KO!C30</f>
        <v>NK CLIMAX Vsetín "A"</v>
      </c>
      <c r="H43" s="54" t="s">
        <v>187</v>
      </c>
    </row>
    <row r="44" spans="1:8" ht="14.45" customHeight="1">
      <c r="A44" s="52">
        <v>1</v>
      </c>
      <c r="B44" s="52">
        <v>39</v>
      </c>
      <c r="C44" s="494" t="s">
        <v>85</v>
      </c>
      <c r="D44" s="495"/>
      <c r="E44" s="76" t="str">
        <f>KO!D31</f>
        <v>TJ SLAVOJ Český Brod "A"</v>
      </c>
      <c r="F44" s="61" t="s">
        <v>5</v>
      </c>
      <c r="G44" s="77" t="str">
        <f>KO!D35</f>
        <v>SK Liapor - Witte Karlovy Vary z.s. "A"</v>
      </c>
      <c r="H44" s="54" t="s">
        <v>187</v>
      </c>
    </row>
    <row r="45" spans="1:8" ht="14.45" customHeight="1">
      <c r="A45" s="52">
        <v>1</v>
      </c>
      <c r="B45" s="52">
        <v>40</v>
      </c>
      <c r="C45" s="494" t="s">
        <v>34</v>
      </c>
      <c r="D45" s="495"/>
      <c r="E45" s="76" t="str">
        <f>KO!D10</f>
        <v>TJ Avia Čakovice "A"</v>
      </c>
      <c r="F45" s="61" t="s">
        <v>5</v>
      </c>
      <c r="G45" s="77" t="str">
        <f>KO!D26</f>
        <v>NK CLIMAX Vsetín "A"</v>
      </c>
      <c r="H45" s="54" t="s">
        <v>187</v>
      </c>
    </row>
    <row r="46" spans="1:8" ht="16.149999999999999" customHeight="1">
      <c r="B46" s="41"/>
      <c r="C46" s="41"/>
      <c r="D46" s="41"/>
      <c r="E46" s="41"/>
      <c r="F46" s="41"/>
      <c r="G46" s="41"/>
      <c r="H46" s="41"/>
    </row>
    <row r="47" spans="1:8" ht="16.149999999999999" customHeight="1">
      <c r="B47" s="41"/>
      <c r="C47" s="41"/>
      <c r="D47" s="41"/>
      <c r="E47" s="41"/>
      <c r="F47" s="41"/>
      <c r="G47" s="41"/>
      <c r="H47" s="41"/>
    </row>
    <row r="48" spans="1:8" ht="16.149999999999999" customHeight="1">
      <c r="B48" s="41"/>
      <c r="C48" s="41"/>
      <c r="D48" s="41"/>
      <c r="E48" s="41"/>
      <c r="F48" s="41"/>
      <c r="G48" s="41"/>
      <c r="H48" s="41"/>
    </row>
    <row r="49" spans="2:8" ht="16.149999999999999" customHeight="1">
      <c r="B49" s="41"/>
      <c r="C49" s="41"/>
      <c r="D49" s="41"/>
      <c r="E49" s="41"/>
      <c r="F49" s="41"/>
      <c r="G49" s="41"/>
      <c r="H49" s="41"/>
    </row>
    <row r="50" spans="2:8" ht="16.149999999999999" customHeight="1">
      <c r="B50" s="41"/>
      <c r="C50" s="41"/>
      <c r="D50" s="41"/>
      <c r="E50" s="41"/>
      <c r="F50" s="41"/>
      <c r="G50" s="41"/>
      <c r="H50" s="41"/>
    </row>
    <row r="51" spans="2:8" ht="16.149999999999999" customHeight="1">
      <c r="B51" s="41"/>
      <c r="C51" s="41"/>
      <c r="D51" s="41"/>
      <c r="E51" s="41"/>
      <c r="F51" s="41"/>
      <c r="G51" s="41"/>
      <c r="H51" s="41"/>
    </row>
    <row r="52" spans="2:8" ht="16.149999999999999" customHeight="1">
      <c r="B52" s="41"/>
      <c r="C52" s="41"/>
      <c r="D52" s="41"/>
      <c r="E52" s="41"/>
      <c r="F52" s="41"/>
      <c r="G52" s="41"/>
      <c r="H52" s="41"/>
    </row>
    <row r="53" spans="2:8" ht="16.149999999999999" customHeight="1">
      <c r="B53" s="41"/>
      <c r="C53" s="41"/>
      <c r="D53" s="41"/>
      <c r="E53" s="41"/>
      <c r="F53" s="41"/>
      <c r="G53" s="41"/>
      <c r="H53" s="41"/>
    </row>
  </sheetData>
  <mergeCells count="9">
    <mergeCell ref="C45:D45"/>
    <mergeCell ref="C43:D43"/>
    <mergeCell ref="C39:D39"/>
    <mergeCell ref="C38:D38"/>
    <mergeCell ref="B37:G37"/>
    <mergeCell ref="C40:D40"/>
    <mergeCell ref="C41:D41"/>
    <mergeCell ref="C42:D42"/>
    <mergeCell ref="C44:D44"/>
  </mergeCells>
  <pageMargins left="0.11811023622047245" right="0.31496062992125984" top="0.59055118110236227" bottom="0.39370078740157483" header="0.31496062992125984" footer="0.31496062992125984"/>
  <pageSetup paperSize="9" scale="86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O134"/>
  <sheetViews>
    <sheetView showGridLines="0" topLeftCell="A5" workbookViewId="0">
      <selection activeCell="D35" sqref="D35"/>
    </sheetView>
  </sheetViews>
  <sheetFormatPr defaultRowHeight="12.75"/>
  <cols>
    <col min="1" max="1" width="5.5703125" style="8" customWidth="1"/>
    <col min="2" max="2" width="33.140625" style="8" customWidth="1"/>
    <col min="3" max="3" width="32.42578125" style="8" customWidth="1"/>
    <col min="4" max="4" width="28" style="8" customWidth="1"/>
    <col min="5" max="5" width="24" style="8" customWidth="1"/>
    <col min="6" max="256" width="9.140625" style="8"/>
    <col min="257" max="257" width="28.42578125" style="8" customWidth="1"/>
    <col min="258" max="258" width="33.140625" style="8" customWidth="1"/>
    <col min="259" max="259" width="32.42578125" style="8" customWidth="1"/>
    <col min="260" max="260" width="28" style="8" customWidth="1"/>
    <col min="261" max="512" width="9.140625" style="8"/>
    <col min="513" max="513" width="28.42578125" style="8" customWidth="1"/>
    <col min="514" max="514" width="33.140625" style="8" customWidth="1"/>
    <col min="515" max="515" width="32.42578125" style="8" customWidth="1"/>
    <col min="516" max="516" width="28" style="8" customWidth="1"/>
    <col min="517" max="768" width="9.140625" style="8"/>
    <col min="769" max="769" width="28.42578125" style="8" customWidth="1"/>
    <col min="770" max="770" width="33.140625" style="8" customWidth="1"/>
    <col min="771" max="771" width="32.42578125" style="8" customWidth="1"/>
    <col min="772" max="772" width="28" style="8" customWidth="1"/>
    <col min="773" max="1024" width="9.140625" style="8"/>
    <col min="1025" max="1025" width="28.42578125" style="8" customWidth="1"/>
    <col min="1026" max="1026" width="33.140625" style="8" customWidth="1"/>
    <col min="1027" max="1027" width="32.42578125" style="8" customWidth="1"/>
    <col min="1028" max="1028" width="28" style="8" customWidth="1"/>
    <col min="1029" max="1280" width="9.140625" style="8"/>
    <col min="1281" max="1281" width="28.42578125" style="8" customWidth="1"/>
    <col min="1282" max="1282" width="33.140625" style="8" customWidth="1"/>
    <col min="1283" max="1283" width="32.42578125" style="8" customWidth="1"/>
    <col min="1284" max="1284" width="28" style="8" customWidth="1"/>
    <col min="1285" max="1536" width="9.140625" style="8"/>
    <col min="1537" max="1537" width="28.42578125" style="8" customWidth="1"/>
    <col min="1538" max="1538" width="33.140625" style="8" customWidth="1"/>
    <col min="1539" max="1539" width="32.42578125" style="8" customWidth="1"/>
    <col min="1540" max="1540" width="28" style="8" customWidth="1"/>
    <col min="1541" max="1792" width="9.140625" style="8"/>
    <col min="1793" max="1793" width="28.42578125" style="8" customWidth="1"/>
    <col min="1794" max="1794" width="33.140625" style="8" customWidth="1"/>
    <col min="1795" max="1795" width="32.42578125" style="8" customWidth="1"/>
    <col min="1796" max="1796" width="28" style="8" customWidth="1"/>
    <col min="1797" max="2048" width="9.140625" style="8"/>
    <col min="2049" max="2049" width="28.42578125" style="8" customWidth="1"/>
    <col min="2050" max="2050" width="33.140625" style="8" customWidth="1"/>
    <col min="2051" max="2051" width="32.42578125" style="8" customWidth="1"/>
    <col min="2052" max="2052" width="28" style="8" customWidth="1"/>
    <col min="2053" max="2304" width="9.140625" style="8"/>
    <col min="2305" max="2305" width="28.42578125" style="8" customWidth="1"/>
    <col min="2306" max="2306" width="33.140625" style="8" customWidth="1"/>
    <col min="2307" max="2307" width="32.42578125" style="8" customWidth="1"/>
    <col min="2308" max="2308" width="28" style="8" customWidth="1"/>
    <col min="2309" max="2560" width="9.140625" style="8"/>
    <col min="2561" max="2561" width="28.42578125" style="8" customWidth="1"/>
    <col min="2562" max="2562" width="33.140625" style="8" customWidth="1"/>
    <col min="2563" max="2563" width="32.42578125" style="8" customWidth="1"/>
    <col min="2564" max="2564" width="28" style="8" customWidth="1"/>
    <col min="2565" max="2816" width="9.140625" style="8"/>
    <col min="2817" max="2817" width="28.42578125" style="8" customWidth="1"/>
    <col min="2818" max="2818" width="33.140625" style="8" customWidth="1"/>
    <col min="2819" max="2819" width="32.42578125" style="8" customWidth="1"/>
    <col min="2820" max="2820" width="28" style="8" customWidth="1"/>
    <col min="2821" max="3072" width="9.140625" style="8"/>
    <col min="3073" max="3073" width="28.42578125" style="8" customWidth="1"/>
    <col min="3074" max="3074" width="33.140625" style="8" customWidth="1"/>
    <col min="3075" max="3075" width="32.42578125" style="8" customWidth="1"/>
    <col min="3076" max="3076" width="28" style="8" customWidth="1"/>
    <col min="3077" max="3328" width="9.140625" style="8"/>
    <col min="3329" max="3329" width="28.42578125" style="8" customWidth="1"/>
    <col min="3330" max="3330" width="33.140625" style="8" customWidth="1"/>
    <col min="3331" max="3331" width="32.42578125" style="8" customWidth="1"/>
    <col min="3332" max="3332" width="28" style="8" customWidth="1"/>
    <col min="3333" max="3584" width="9.140625" style="8"/>
    <col min="3585" max="3585" width="28.42578125" style="8" customWidth="1"/>
    <col min="3586" max="3586" width="33.140625" style="8" customWidth="1"/>
    <col min="3587" max="3587" width="32.42578125" style="8" customWidth="1"/>
    <col min="3588" max="3588" width="28" style="8" customWidth="1"/>
    <col min="3589" max="3840" width="9.140625" style="8"/>
    <col min="3841" max="3841" width="28.42578125" style="8" customWidth="1"/>
    <col min="3842" max="3842" width="33.140625" style="8" customWidth="1"/>
    <col min="3843" max="3843" width="32.42578125" style="8" customWidth="1"/>
    <col min="3844" max="3844" width="28" style="8" customWidth="1"/>
    <col min="3845" max="4096" width="9.140625" style="8"/>
    <col min="4097" max="4097" width="28.42578125" style="8" customWidth="1"/>
    <col min="4098" max="4098" width="33.140625" style="8" customWidth="1"/>
    <col min="4099" max="4099" width="32.42578125" style="8" customWidth="1"/>
    <col min="4100" max="4100" width="28" style="8" customWidth="1"/>
    <col min="4101" max="4352" width="9.140625" style="8"/>
    <col min="4353" max="4353" width="28.42578125" style="8" customWidth="1"/>
    <col min="4354" max="4354" width="33.140625" style="8" customWidth="1"/>
    <col min="4355" max="4355" width="32.42578125" style="8" customWidth="1"/>
    <col min="4356" max="4356" width="28" style="8" customWidth="1"/>
    <col min="4357" max="4608" width="9.140625" style="8"/>
    <col min="4609" max="4609" width="28.42578125" style="8" customWidth="1"/>
    <col min="4610" max="4610" width="33.140625" style="8" customWidth="1"/>
    <col min="4611" max="4611" width="32.42578125" style="8" customWidth="1"/>
    <col min="4612" max="4612" width="28" style="8" customWidth="1"/>
    <col min="4613" max="4864" width="9.140625" style="8"/>
    <col min="4865" max="4865" width="28.42578125" style="8" customWidth="1"/>
    <col min="4866" max="4866" width="33.140625" style="8" customWidth="1"/>
    <col min="4867" max="4867" width="32.42578125" style="8" customWidth="1"/>
    <col min="4868" max="4868" width="28" style="8" customWidth="1"/>
    <col min="4869" max="5120" width="9.140625" style="8"/>
    <col min="5121" max="5121" width="28.42578125" style="8" customWidth="1"/>
    <col min="5122" max="5122" width="33.140625" style="8" customWidth="1"/>
    <col min="5123" max="5123" width="32.42578125" style="8" customWidth="1"/>
    <col min="5124" max="5124" width="28" style="8" customWidth="1"/>
    <col min="5125" max="5376" width="9.140625" style="8"/>
    <col min="5377" max="5377" width="28.42578125" style="8" customWidth="1"/>
    <col min="5378" max="5378" width="33.140625" style="8" customWidth="1"/>
    <col min="5379" max="5379" width="32.42578125" style="8" customWidth="1"/>
    <col min="5380" max="5380" width="28" style="8" customWidth="1"/>
    <col min="5381" max="5632" width="9.140625" style="8"/>
    <col min="5633" max="5633" width="28.42578125" style="8" customWidth="1"/>
    <col min="5634" max="5634" width="33.140625" style="8" customWidth="1"/>
    <col min="5635" max="5635" width="32.42578125" style="8" customWidth="1"/>
    <col min="5636" max="5636" width="28" style="8" customWidth="1"/>
    <col min="5637" max="5888" width="9.140625" style="8"/>
    <col min="5889" max="5889" width="28.42578125" style="8" customWidth="1"/>
    <col min="5890" max="5890" width="33.140625" style="8" customWidth="1"/>
    <col min="5891" max="5891" width="32.42578125" style="8" customWidth="1"/>
    <col min="5892" max="5892" width="28" style="8" customWidth="1"/>
    <col min="5893" max="6144" width="9.140625" style="8"/>
    <col min="6145" max="6145" width="28.42578125" style="8" customWidth="1"/>
    <col min="6146" max="6146" width="33.140625" style="8" customWidth="1"/>
    <col min="6147" max="6147" width="32.42578125" style="8" customWidth="1"/>
    <col min="6148" max="6148" width="28" style="8" customWidth="1"/>
    <col min="6149" max="6400" width="9.140625" style="8"/>
    <col min="6401" max="6401" width="28.42578125" style="8" customWidth="1"/>
    <col min="6402" max="6402" width="33.140625" style="8" customWidth="1"/>
    <col min="6403" max="6403" width="32.42578125" style="8" customWidth="1"/>
    <col min="6404" max="6404" width="28" style="8" customWidth="1"/>
    <col min="6405" max="6656" width="9.140625" style="8"/>
    <col min="6657" max="6657" width="28.42578125" style="8" customWidth="1"/>
    <col min="6658" max="6658" width="33.140625" style="8" customWidth="1"/>
    <col min="6659" max="6659" width="32.42578125" style="8" customWidth="1"/>
    <col min="6660" max="6660" width="28" style="8" customWidth="1"/>
    <col min="6661" max="6912" width="9.140625" style="8"/>
    <col min="6913" max="6913" width="28.42578125" style="8" customWidth="1"/>
    <col min="6914" max="6914" width="33.140625" style="8" customWidth="1"/>
    <col min="6915" max="6915" width="32.42578125" style="8" customWidth="1"/>
    <col min="6916" max="6916" width="28" style="8" customWidth="1"/>
    <col min="6917" max="7168" width="9.140625" style="8"/>
    <col min="7169" max="7169" width="28.42578125" style="8" customWidth="1"/>
    <col min="7170" max="7170" width="33.140625" style="8" customWidth="1"/>
    <col min="7171" max="7171" width="32.42578125" style="8" customWidth="1"/>
    <col min="7172" max="7172" width="28" style="8" customWidth="1"/>
    <col min="7173" max="7424" width="9.140625" style="8"/>
    <col min="7425" max="7425" width="28.42578125" style="8" customWidth="1"/>
    <col min="7426" max="7426" width="33.140625" style="8" customWidth="1"/>
    <col min="7427" max="7427" width="32.42578125" style="8" customWidth="1"/>
    <col min="7428" max="7428" width="28" style="8" customWidth="1"/>
    <col min="7429" max="7680" width="9.140625" style="8"/>
    <col min="7681" max="7681" width="28.42578125" style="8" customWidth="1"/>
    <col min="7682" max="7682" width="33.140625" style="8" customWidth="1"/>
    <col min="7683" max="7683" width="32.42578125" style="8" customWidth="1"/>
    <col min="7684" max="7684" width="28" style="8" customWidth="1"/>
    <col min="7685" max="7936" width="9.140625" style="8"/>
    <col min="7937" max="7937" width="28.42578125" style="8" customWidth="1"/>
    <col min="7938" max="7938" width="33.140625" style="8" customWidth="1"/>
    <col min="7939" max="7939" width="32.42578125" style="8" customWidth="1"/>
    <col min="7940" max="7940" width="28" style="8" customWidth="1"/>
    <col min="7941" max="8192" width="9.140625" style="8"/>
    <col min="8193" max="8193" width="28.42578125" style="8" customWidth="1"/>
    <col min="8194" max="8194" width="33.140625" style="8" customWidth="1"/>
    <col min="8195" max="8195" width="32.42578125" style="8" customWidth="1"/>
    <col min="8196" max="8196" width="28" style="8" customWidth="1"/>
    <col min="8197" max="8448" width="9.140625" style="8"/>
    <col min="8449" max="8449" width="28.42578125" style="8" customWidth="1"/>
    <col min="8450" max="8450" width="33.140625" style="8" customWidth="1"/>
    <col min="8451" max="8451" width="32.42578125" style="8" customWidth="1"/>
    <col min="8452" max="8452" width="28" style="8" customWidth="1"/>
    <col min="8453" max="8704" width="9.140625" style="8"/>
    <col min="8705" max="8705" width="28.42578125" style="8" customWidth="1"/>
    <col min="8706" max="8706" width="33.140625" style="8" customWidth="1"/>
    <col min="8707" max="8707" width="32.42578125" style="8" customWidth="1"/>
    <col min="8708" max="8708" width="28" style="8" customWidth="1"/>
    <col min="8709" max="8960" width="9.140625" style="8"/>
    <col min="8961" max="8961" width="28.42578125" style="8" customWidth="1"/>
    <col min="8962" max="8962" width="33.140625" style="8" customWidth="1"/>
    <col min="8963" max="8963" width="32.42578125" style="8" customWidth="1"/>
    <col min="8964" max="8964" width="28" style="8" customWidth="1"/>
    <col min="8965" max="9216" width="9.140625" style="8"/>
    <col min="9217" max="9217" width="28.42578125" style="8" customWidth="1"/>
    <col min="9218" max="9218" width="33.140625" style="8" customWidth="1"/>
    <col min="9219" max="9219" width="32.42578125" style="8" customWidth="1"/>
    <col min="9220" max="9220" width="28" style="8" customWidth="1"/>
    <col min="9221" max="9472" width="9.140625" style="8"/>
    <col min="9473" max="9473" width="28.42578125" style="8" customWidth="1"/>
    <col min="9474" max="9474" width="33.140625" style="8" customWidth="1"/>
    <col min="9475" max="9475" width="32.42578125" style="8" customWidth="1"/>
    <col min="9476" max="9476" width="28" style="8" customWidth="1"/>
    <col min="9477" max="9728" width="9.140625" style="8"/>
    <col min="9729" max="9729" width="28.42578125" style="8" customWidth="1"/>
    <col min="9730" max="9730" width="33.140625" style="8" customWidth="1"/>
    <col min="9731" max="9731" width="32.42578125" style="8" customWidth="1"/>
    <col min="9732" max="9732" width="28" style="8" customWidth="1"/>
    <col min="9733" max="9984" width="9.140625" style="8"/>
    <col min="9985" max="9985" width="28.42578125" style="8" customWidth="1"/>
    <col min="9986" max="9986" width="33.140625" style="8" customWidth="1"/>
    <col min="9987" max="9987" width="32.42578125" style="8" customWidth="1"/>
    <col min="9988" max="9988" width="28" style="8" customWidth="1"/>
    <col min="9989" max="10240" width="9.140625" style="8"/>
    <col min="10241" max="10241" width="28.42578125" style="8" customWidth="1"/>
    <col min="10242" max="10242" width="33.140625" style="8" customWidth="1"/>
    <col min="10243" max="10243" width="32.42578125" style="8" customWidth="1"/>
    <col min="10244" max="10244" width="28" style="8" customWidth="1"/>
    <col min="10245" max="10496" width="9.140625" style="8"/>
    <col min="10497" max="10497" width="28.42578125" style="8" customWidth="1"/>
    <col min="10498" max="10498" width="33.140625" style="8" customWidth="1"/>
    <col min="10499" max="10499" width="32.42578125" style="8" customWidth="1"/>
    <col min="10500" max="10500" width="28" style="8" customWidth="1"/>
    <col min="10501" max="10752" width="9.140625" style="8"/>
    <col min="10753" max="10753" width="28.42578125" style="8" customWidth="1"/>
    <col min="10754" max="10754" width="33.140625" style="8" customWidth="1"/>
    <col min="10755" max="10755" width="32.42578125" style="8" customWidth="1"/>
    <col min="10756" max="10756" width="28" style="8" customWidth="1"/>
    <col min="10757" max="11008" width="9.140625" style="8"/>
    <col min="11009" max="11009" width="28.42578125" style="8" customWidth="1"/>
    <col min="11010" max="11010" width="33.140625" style="8" customWidth="1"/>
    <col min="11011" max="11011" width="32.42578125" style="8" customWidth="1"/>
    <col min="11012" max="11012" width="28" style="8" customWidth="1"/>
    <col min="11013" max="11264" width="9.140625" style="8"/>
    <col min="11265" max="11265" width="28.42578125" style="8" customWidth="1"/>
    <col min="11266" max="11266" width="33.140625" style="8" customWidth="1"/>
    <col min="11267" max="11267" width="32.42578125" style="8" customWidth="1"/>
    <col min="11268" max="11268" width="28" style="8" customWidth="1"/>
    <col min="11269" max="11520" width="9.140625" style="8"/>
    <col min="11521" max="11521" width="28.42578125" style="8" customWidth="1"/>
    <col min="11522" max="11522" width="33.140625" style="8" customWidth="1"/>
    <col min="11523" max="11523" width="32.42578125" style="8" customWidth="1"/>
    <col min="11524" max="11524" width="28" style="8" customWidth="1"/>
    <col min="11525" max="11776" width="9.140625" style="8"/>
    <col min="11777" max="11777" width="28.42578125" style="8" customWidth="1"/>
    <col min="11778" max="11778" width="33.140625" style="8" customWidth="1"/>
    <col min="11779" max="11779" width="32.42578125" style="8" customWidth="1"/>
    <col min="11780" max="11780" width="28" style="8" customWidth="1"/>
    <col min="11781" max="12032" width="9.140625" style="8"/>
    <col min="12033" max="12033" width="28.42578125" style="8" customWidth="1"/>
    <col min="12034" max="12034" width="33.140625" style="8" customWidth="1"/>
    <col min="12035" max="12035" width="32.42578125" style="8" customWidth="1"/>
    <col min="12036" max="12036" width="28" style="8" customWidth="1"/>
    <col min="12037" max="12288" width="9.140625" style="8"/>
    <col min="12289" max="12289" width="28.42578125" style="8" customWidth="1"/>
    <col min="12290" max="12290" width="33.140625" style="8" customWidth="1"/>
    <col min="12291" max="12291" width="32.42578125" style="8" customWidth="1"/>
    <col min="12292" max="12292" width="28" style="8" customWidth="1"/>
    <col min="12293" max="12544" width="9.140625" style="8"/>
    <col min="12545" max="12545" width="28.42578125" style="8" customWidth="1"/>
    <col min="12546" max="12546" width="33.140625" style="8" customWidth="1"/>
    <col min="12547" max="12547" width="32.42578125" style="8" customWidth="1"/>
    <col min="12548" max="12548" width="28" style="8" customWidth="1"/>
    <col min="12549" max="12800" width="9.140625" style="8"/>
    <col min="12801" max="12801" width="28.42578125" style="8" customWidth="1"/>
    <col min="12802" max="12802" width="33.140625" style="8" customWidth="1"/>
    <col min="12803" max="12803" width="32.42578125" style="8" customWidth="1"/>
    <col min="12804" max="12804" width="28" style="8" customWidth="1"/>
    <col min="12805" max="13056" width="9.140625" style="8"/>
    <col min="13057" max="13057" width="28.42578125" style="8" customWidth="1"/>
    <col min="13058" max="13058" width="33.140625" style="8" customWidth="1"/>
    <col min="13059" max="13059" width="32.42578125" style="8" customWidth="1"/>
    <col min="13060" max="13060" width="28" style="8" customWidth="1"/>
    <col min="13061" max="13312" width="9.140625" style="8"/>
    <col min="13313" max="13313" width="28.42578125" style="8" customWidth="1"/>
    <col min="13314" max="13314" width="33.140625" style="8" customWidth="1"/>
    <col min="13315" max="13315" width="32.42578125" style="8" customWidth="1"/>
    <col min="13316" max="13316" width="28" style="8" customWidth="1"/>
    <col min="13317" max="13568" width="9.140625" style="8"/>
    <col min="13569" max="13569" width="28.42578125" style="8" customWidth="1"/>
    <col min="13570" max="13570" width="33.140625" style="8" customWidth="1"/>
    <col min="13571" max="13571" width="32.42578125" style="8" customWidth="1"/>
    <col min="13572" max="13572" width="28" style="8" customWidth="1"/>
    <col min="13573" max="13824" width="9.140625" style="8"/>
    <col min="13825" max="13825" width="28.42578125" style="8" customWidth="1"/>
    <col min="13826" max="13826" width="33.140625" style="8" customWidth="1"/>
    <col min="13827" max="13827" width="32.42578125" style="8" customWidth="1"/>
    <col min="13828" max="13828" width="28" style="8" customWidth="1"/>
    <col min="13829" max="14080" width="9.140625" style="8"/>
    <col min="14081" max="14081" width="28.42578125" style="8" customWidth="1"/>
    <col min="14082" max="14082" width="33.140625" style="8" customWidth="1"/>
    <col min="14083" max="14083" width="32.42578125" style="8" customWidth="1"/>
    <col min="14084" max="14084" width="28" style="8" customWidth="1"/>
    <col min="14085" max="14336" width="9.140625" style="8"/>
    <col min="14337" max="14337" width="28.42578125" style="8" customWidth="1"/>
    <col min="14338" max="14338" width="33.140625" style="8" customWidth="1"/>
    <col min="14339" max="14339" width="32.42578125" style="8" customWidth="1"/>
    <col min="14340" max="14340" width="28" style="8" customWidth="1"/>
    <col min="14341" max="14592" width="9.140625" style="8"/>
    <col min="14593" max="14593" width="28.42578125" style="8" customWidth="1"/>
    <col min="14594" max="14594" width="33.140625" style="8" customWidth="1"/>
    <col min="14595" max="14595" width="32.42578125" style="8" customWidth="1"/>
    <col min="14596" max="14596" width="28" style="8" customWidth="1"/>
    <col min="14597" max="14848" width="9.140625" style="8"/>
    <col min="14849" max="14849" width="28.42578125" style="8" customWidth="1"/>
    <col min="14850" max="14850" width="33.140625" style="8" customWidth="1"/>
    <col min="14851" max="14851" width="32.42578125" style="8" customWidth="1"/>
    <col min="14852" max="14852" width="28" style="8" customWidth="1"/>
    <col min="14853" max="15104" width="9.140625" style="8"/>
    <col min="15105" max="15105" width="28.42578125" style="8" customWidth="1"/>
    <col min="15106" max="15106" width="33.140625" style="8" customWidth="1"/>
    <col min="15107" max="15107" width="32.42578125" style="8" customWidth="1"/>
    <col min="15108" max="15108" width="28" style="8" customWidth="1"/>
    <col min="15109" max="15360" width="9.140625" style="8"/>
    <col min="15361" max="15361" width="28.42578125" style="8" customWidth="1"/>
    <col min="15362" max="15362" width="33.140625" style="8" customWidth="1"/>
    <col min="15363" max="15363" width="32.42578125" style="8" customWidth="1"/>
    <col min="15364" max="15364" width="28" style="8" customWidth="1"/>
    <col min="15365" max="15616" width="9.140625" style="8"/>
    <col min="15617" max="15617" width="28.42578125" style="8" customWidth="1"/>
    <col min="15618" max="15618" width="33.140625" style="8" customWidth="1"/>
    <col min="15619" max="15619" width="32.42578125" style="8" customWidth="1"/>
    <col min="15620" max="15620" width="28" style="8" customWidth="1"/>
    <col min="15621" max="15872" width="9.140625" style="8"/>
    <col min="15873" max="15873" width="28.42578125" style="8" customWidth="1"/>
    <col min="15874" max="15874" width="33.140625" style="8" customWidth="1"/>
    <col min="15875" max="15875" width="32.42578125" style="8" customWidth="1"/>
    <col min="15876" max="15876" width="28" style="8" customWidth="1"/>
    <col min="15877" max="16128" width="9.140625" style="8"/>
    <col min="16129" max="16129" width="28.42578125" style="8" customWidth="1"/>
    <col min="16130" max="16130" width="33.140625" style="8" customWidth="1"/>
    <col min="16131" max="16131" width="32.42578125" style="8" customWidth="1"/>
    <col min="16132" max="16132" width="28" style="8" customWidth="1"/>
    <col min="16133" max="16383" width="9.140625" style="8"/>
    <col min="16384" max="16384" width="9.140625" style="8" customWidth="1"/>
  </cols>
  <sheetData>
    <row r="1" spans="1:5" ht="15">
      <c r="A1" s="9"/>
      <c r="B1" s="9" t="s">
        <v>31</v>
      </c>
      <c r="C1" s="9" t="s">
        <v>32</v>
      </c>
      <c r="D1" s="10" t="s">
        <v>33</v>
      </c>
      <c r="E1" s="10" t="s">
        <v>30</v>
      </c>
    </row>
    <row r="2" spans="1:5">
      <c r="A2" s="11"/>
    </row>
    <row r="3" spans="1:5" ht="18.75" customHeight="1">
      <c r="A3" s="11"/>
    </row>
    <row r="4" spans="1:5" ht="18.75" customHeight="1" thickBot="1">
      <c r="A4" s="231" t="s">
        <v>98</v>
      </c>
      <c r="B4" s="12" t="str">
        <f>'Prezence 1.7.'!B17</f>
        <v>TJ Avia Čakovice "A"</v>
      </c>
      <c r="C4" s="13"/>
      <c r="D4" s="14"/>
      <c r="E4" s="15"/>
    </row>
    <row r="5" spans="1:5" ht="18.75" customHeight="1">
      <c r="A5" s="11"/>
      <c r="B5" s="200"/>
      <c r="C5" s="13"/>
      <c r="D5" s="16"/>
      <c r="E5" s="15"/>
    </row>
    <row r="6" spans="1:5" ht="18.75" customHeight="1" thickBot="1">
      <c r="A6" s="11"/>
      <c r="B6" s="251" t="s">
        <v>194</v>
      </c>
      <c r="C6" s="18" t="str">
        <f>'Prezence 1.7.'!B17</f>
        <v>TJ Avia Čakovice "A"</v>
      </c>
      <c r="D6" s="16"/>
      <c r="E6" s="15"/>
    </row>
    <row r="7" spans="1:5" ht="18.75" customHeight="1">
      <c r="A7" s="11"/>
      <c r="B7" s="110"/>
      <c r="C7" s="20"/>
      <c r="D7" s="21"/>
      <c r="E7" s="15"/>
    </row>
    <row r="8" spans="1:5" ht="18.75" customHeight="1" thickBot="1">
      <c r="A8" s="11" t="s">
        <v>190</v>
      </c>
      <c r="B8" s="22" t="str">
        <f>'Prezence 1.7.'!B14</f>
        <v>Sportovní klub Nohejbal Žatec "A"</v>
      </c>
      <c r="C8" s="20"/>
      <c r="D8" s="21"/>
      <c r="E8" s="15"/>
    </row>
    <row r="9" spans="1:5" ht="18.75" customHeight="1">
      <c r="A9" s="11"/>
      <c r="B9" s="111"/>
      <c r="C9" s="20"/>
      <c r="D9" s="21"/>
      <c r="E9" s="15"/>
    </row>
    <row r="10" spans="1:5" ht="18.75" customHeight="1" thickBot="1">
      <c r="A10" s="11"/>
      <c r="B10" s="23"/>
      <c r="C10" s="17" t="s">
        <v>198</v>
      </c>
      <c r="D10" s="18" t="str">
        <f>'Prezence 1.7.'!B17</f>
        <v>TJ Avia Čakovice "A"</v>
      </c>
      <c r="E10" s="24"/>
    </row>
    <row r="11" spans="1:5" ht="18.75" customHeight="1">
      <c r="A11" s="11"/>
      <c r="B11" s="12"/>
      <c r="C11" s="20"/>
      <c r="D11" s="201"/>
      <c r="E11" s="25"/>
    </row>
    <row r="12" spans="1:5" ht="18.75" customHeight="1" thickBot="1">
      <c r="A12" s="11" t="s">
        <v>99</v>
      </c>
      <c r="B12" s="12" t="str">
        <f>'Prezence 1.7.'!B11</f>
        <v>TJ Spartak Čelákovice - oddíl nohejbalu "B"</v>
      </c>
      <c r="C12" s="20"/>
      <c r="D12" s="26"/>
      <c r="E12" s="25"/>
    </row>
    <row r="13" spans="1:5" ht="18.75" customHeight="1">
      <c r="A13" s="11"/>
      <c r="B13" s="202"/>
      <c r="C13" s="20"/>
      <c r="D13" s="26"/>
      <c r="E13" s="25"/>
    </row>
    <row r="14" spans="1:5" ht="18.75" customHeight="1" thickBot="1">
      <c r="A14" s="11"/>
      <c r="B14" s="251" t="s">
        <v>195</v>
      </c>
      <c r="C14" s="27" t="str">
        <f>'Prezence 1.7.'!B5</f>
        <v>TJ SLAVOJ Český Brod "A"</v>
      </c>
      <c r="D14" s="26"/>
      <c r="E14" s="25"/>
    </row>
    <row r="15" spans="1:5" ht="18.75" customHeight="1">
      <c r="A15" s="11"/>
      <c r="B15" s="19"/>
      <c r="C15" s="13"/>
      <c r="D15" s="26"/>
      <c r="E15" s="25"/>
    </row>
    <row r="16" spans="1:5" ht="18.75" customHeight="1" thickBot="1">
      <c r="A16" s="11" t="s">
        <v>191</v>
      </c>
      <c r="B16" s="22" t="str">
        <f>'Prezence 1.7.'!B5</f>
        <v>TJ SLAVOJ Český Brod "A"</v>
      </c>
      <c r="C16" s="13"/>
      <c r="D16" s="26"/>
      <c r="E16" s="25"/>
    </row>
    <row r="17" spans="1:10" ht="18.75" customHeight="1">
      <c r="A17" s="11"/>
      <c r="B17" s="111"/>
      <c r="C17" s="28"/>
      <c r="D17" s="26"/>
      <c r="E17" s="25"/>
    </row>
    <row r="18" spans="1:10" ht="18.75" customHeight="1" thickBot="1">
      <c r="A18" s="11"/>
      <c r="B18" s="23"/>
      <c r="C18" s="28"/>
      <c r="D18" s="112" t="s">
        <v>201</v>
      </c>
      <c r="E18" s="253" t="str">
        <f>'Prezence 1.7.'!B16</f>
        <v>NK CLIMAX Vsetín "A"</v>
      </c>
    </row>
    <row r="19" spans="1:10" ht="18.75" customHeight="1">
      <c r="A19" s="11"/>
      <c r="B19" s="12"/>
      <c r="C19" s="13"/>
      <c r="D19" s="14"/>
      <c r="E19" s="29"/>
    </row>
    <row r="20" spans="1:10" ht="18.75" customHeight="1" thickBot="1">
      <c r="A20" s="11" t="s">
        <v>100</v>
      </c>
      <c r="B20" s="12" t="str">
        <f>'Prezence 1.7.'!B6</f>
        <v>SK Liapor - Witte Karlovy Vary z.s. "A"</v>
      </c>
      <c r="C20" s="13"/>
      <c r="D20" s="14"/>
      <c r="E20" s="29"/>
    </row>
    <row r="21" spans="1:10" ht="18.75" customHeight="1">
      <c r="A21" s="11"/>
      <c r="B21" s="202"/>
      <c r="C21" s="13"/>
      <c r="D21" s="16"/>
      <c r="E21" s="29"/>
    </row>
    <row r="22" spans="1:10" ht="18.75" customHeight="1" thickBot="1">
      <c r="A22" s="11"/>
      <c r="B22" s="251" t="s">
        <v>196</v>
      </c>
      <c r="C22" s="18" t="str">
        <f>'Prezence 1.7.'!B6</f>
        <v>SK Liapor - Witte Karlovy Vary z.s. "A"</v>
      </c>
      <c r="D22" s="16"/>
      <c r="E22" s="29"/>
    </row>
    <row r="23" spans="1:10" ht="18.75" customHeight="1">
      <c r="A23" s="11"/>
      <c r="B23" s="19"/>
      <c r="C23" s="20"/>
      <c r="D23" s="21"/>
      <c r="E23" s="29"/>
    </row>
    <row r="24" spans="1:10" ht="18.75" customHeight="1" thickBot="1">
      <c r="A24" s="11" t="s">
        <v>192</v>
      </c>
      <c r="B24" s="22" t="str">
        <f>'Prezence 1.7.'!B18</f>
        <v>TJ Avia Čakovice "B"</v>
      </c>
      <c r="C24" s="20"/>
      <c r="D24" s="21"/>
      <c r="E24" s="29"/>
    </row>
    <row r="25" spans="1:10" ht="18.75" customHeight="1">
      <c r="A25" s="11"/>
      <c r="B25" s="111"/>
      <c r="C25" s="20"/>
      <c r="D25" s="21"/>
      <c r="E25" s="29"/>
    </row>
    <row r="26" spans="1:10" ht="18.75" customHeight="1" thickBot="1">
      <c r="A26" s="11"/>
      <c r="B26" s="23"/>
      <c r="C26" s="112" t="s">
        <v>199</v>
      </c>
      <c r="D26" s="18" t="str">
        <f>'Prezence 1.7.'!B16</f>
        <v>NK CLIMAX Vsetín "A"</v>
      </c>
      <c r="E26" s="30"/>
    </row>
    <row r="27" spans="1:10" ht="18.75" customHeight="1">
      <c r="A27" s="11"/>
      <c r="B27" s="12"/>
      <c r="C27" s="20"/>
      <c r="D27" s="201"/>
      <c r="E27" s="31"/>
      <c r="J27" s="11"/>
    </row>
    <row r="28" spans="1:10" ht="18.75" customHeight="1" thickBot="1">
      <c r="A28" s="11" t="s">
        <v>101</v>
      </c>
      <c r="B28" s="12" t="str">
        <f>'Prezence 1.7.'!B12</f>
        <v>Městský nohejbalový klub Modřice, z.s. "A"</v>
      </c>
      <c r="C28" s="20"/>
      <c r="D28" s="26"/>
      <c r="E28" s="31"/>
    </row>
    <row r="29" spans="1:10" ht="18.75" customHeight="1">
      <c r="A29" s="11"/>
      <c r="B29" s="202"/>
      <c r="C29" s="20"/>
      <c r="D29" s="26"/>
      <c r="E29" s="31"/>
    </row>
    <row r="30" spans="1:10" ht="18.75" customHeight="1" thickBot="1">
      <c r="A30" s="11"/>
      <c r="B30" s="251" t="s">
        <v>197</v>
      </c>
      <c r="C30" s="27" t="str">
        <f>'Prezence 1.7.'!B16</f>
        <v>NK CLIMAX Vsetín "A"</v>
      </c>
      <c r="D30" s="32"/>
      <c r="E30" s="31"/>
    </row>
    <row r="31" spans="1:10" ht="18.75" customHeight="1" thickBot="1">
      <c r="A31" s="11"/>
      <c r="B31" s="19"/>
      <c r="C31" s="13"/>
      <c r="D31" s="33" t="str">
        <f>'Prezence 1.7.'!B5</f>
        <v>TJ SLAVOJ Český Brod "A"</v>
      </c>
      <c r="E31" s="24"/>
    </row>
    <row r="32" spans="1:10" ht="18.75" customHeight="1" thickBot="1">
      <c r="A32" s="11" t="s">
        <v>193</v>
      </c>
      <c r="B32" s="22" t="str">
        <f>'Prezence 1.7.'!B16</f>
        <v>NK CLIMAX Vsetín "A"</v>
      </c>
      <c r="C32" s="13"/>
      <c r="D32" s="203"/>
      <c r="E32" s="24"/>
    </row>
    <row r="33" spans="1:15" ht="18.75" customHeight="1" thickBot="1">
      <c r="A33" s="11"/>
      <c r="B33" s="111"/>
      <c r="C33" s="34"/>
      <c r="D33" s="252" t="s">
        <v>200</v>
      </c>
      <c r="E33" s="35" t="str">
        <f>'Prezence 1.7.'!B6</f>
        <v>SK Liapor - Witte Karlovy Vary z.s. "A"</v>
      </c>
    </row>
    <row r="34" spans="1:15" ht="18.75" customHeight="1">
      <c r="A34" s="11"/>
      <c r="B34" s="23"/>
      <c r="C34" s="13"/>
      <c r="D34" s="36"/>
      <c r="E34" s="24"/>
    </row>
    <row r="35" spans="1:15" ht="24" customHeight="1" thickBot="1">
      <c r="D35" s="37" t="str">
        <f>'Prezence 1.7.'!B6</f>
        <v>SK Liapor - Witte Karlovy Vary z.s. "A"</v>
      </c>
    </row>
    <row r="36" spans="1:15">
      <c r="B36" s="23"/>
      <c r="C36" s="13"/>
      <c r="D36" s="24"/>
      <c r="E36" s="24"/>
    </row>
    <row r="46" spans="1: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</sheetData>
  <pageMargins left="0.7" right="0.7" top="0.78740157499999996" bottom="0.78740157499999996" header="0.3" footer="0.3"/>
  <pageSetup paperSize="9" scale="7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39"/>
  <sheetViews>
    <sheetView showGridLines="0" topLeftCell="A21" workbookViewId="0">
      <selection activeCell="Q33" sqref="Q33:Q35"/>
    </sheetView>
  </sheetViews>
  <sheetFormatPr defaultRowHeight="15"/>
  <cols>
    <col min="1" max="1" width="9.140625" style="3" customWidth="1"/>
    <col min="2" max="13" width="4" style="3" customWidth="1"/>
    <col min="14" max="15" width="4.28515625" style="3" customWidth="1"/>
    <col min="16" max="19" width="5.140625" style="3" customWidth="1"/>
    <col min="20" max="258" width="8.85546875" style="3"/>
    <col min="259" max="260" width="6.5703125" style="3" customWidth="1"/>
    <col min="261" max="261" width="26.140625" style="3" customWidth="1"/>
    <col min="262" max="270" width="5.7109375" style="3" customWidth="1"/>
    <col min="271" max="514" width="8.85546875" style="3"/>
    <col min="515" max="516" width="6.5703125" style="3" customWidth="1"/>
    <col min="517" max="517" width="26.140625" style="3" customWidth="1"/>
    <col min="518" max="526" width="5.7109375" style="3" customWidth="1"/>
    <col min="527" max="770" width="8.85546875" style="3"/>
    <col min="771" max="772" width="6.5703125" style="3" customWidth="1"/>
    <col min="773" max="773" width="26.140625" style="3" customWidth="1"/>
    <col min="774" max="782" width="5.7109375" style="3" customWidth="1"/>
    <col min="783" max="1026" width="8.85546875" style="3"/>
    <col min="1027" max="1028" width="6.5703125" style="3" customWidth="1"/>
    <col min="1029" max="1029" width="26.140625" style="3" customWidth="1"/>
    <col min="1030" max="1038" width="5.7109375" style="3" customWidth="1"/>
    <col min="1039" max="1282" width="8.85546875" style="3"/>
    <col min="1283" max="1284" width="6.5703125" style="3" customWidth="1"/>
    <col min="1285" max="1285" width="26.140625" style="3" customWidth="1"/>
    <col min="1286" max="1294" width="5.7109375" style="3" customWidth="1"/>
    <col min="1295" max="1538" width="8.85546875" style="3"/>
    <col min="1539" max="1540" width="6.5703125" style="3" customWidth="1"/>
    <col min="1541" max="1541" width="26.140625" style="3" customWidth="1"/>
    <col min="1542" max="1550" width="5.7109375" style="3" customWidth="1"/>
    <col min="1551" max="1794" width="8.85546875" style="3"/>
    <col min="1795" max="1796" width="6.5703125" style="3" customWidth="1"/>
    <col min="1797" max="1797" width="26.140625" style="3" customWidth="1"/>
    <col min="1798" max="1806" width="5.7109375" style="3" customWidth="1"/>
    <col min="1807" max="2050" width="8.85546875" style="3"/>
    <col min="2051" max="2052" width="6.5703125" style="3" customWidth="1"/>
    <col min="2053" max="2053" width="26.140625" style="3" customWidth="1"/>
    <col min="2054" max="2062" width="5.7109375" style="3" customWidth="1"/>
    <col min="2063" max="2306" width="8.85546875" style="3"/>
    <col min="2307" max="2308" width="6.5703125" style="3" customWidth="1"/>
    <col min="2309" max="2309" width="26.140625" style="3" customWidth="1"/>
    <col min="2310" max="2318" width="5.7109375" style="3" customWidth="1"/>
    <col min="2319" max="2562" width="8.85546875" style="3"/>
    <col min="2563" max="2564" width="6.5703125" style="3" customWidth="1"/>
    <col min="2565" max="2565" width="26.140625" style="3" customWidth="1"/>
    <col min="2566" max="2574" width="5.7109375" style="3" customWidth="1"/>
    <col min="2575" max="2818" width="8.85546875" style="3"/>
    <col min="2819" max="2820" width="6.5703125" style="3" customWidth="1"/>
    <col min="2821" max="2821" width="26.140625" style="3" customWidth="1"/>
    <col min="2822" max="2830" width="5.7109375" style="3" customWidth="1"/>
    <col min="2831" max="3074" width="8.85546875" style="3"/>
    <col min="3075" max="3076" width="6.5703125" style="3" customWidth="1"/>
    <col min="3077" max="3077" width="26.140625" style="3" customWidth="1"/>
    <col min="3078" max="3086" width="5.7109375" style="3" customWidth="1"/>
    <col min="3087" max="3330" width="8.85546875" style="3"/>
    <col min="3331" max="3332" width="6.5703125" style="3" customWidth="1"/>
    <col min="3333" max="3333" width="26.140625" style="3" customWidth="1"/>
    <col min="3334" max="3342" width="5.7109375" style="3" customWidth="1"/>
    <col min="3343" max="3586" width="8.85546875" style="3"/>
    <col min="3587" max="3588" width="6.5703125" style="3" customWidth="1"/>
    <col min="3589" max="3589" width="26.140625" style="3" customWidth="1"/>
    <col min="3590" max="3598" width="5.7109375" style="3" customWidth="1"/>
    <col min="3599" max="3842" width="8.85546875" style="3"/>
    <col min="3843" max="3844" width="6.5703125" style="3" customWidth="1"/>
    <col min="3845" max="3845" width="26.140625" style="3" customWidth="1"/>
    <col min="3846" max="3854" width="5.7109375" style="3" customWidth="1"/>
    <col min="3855" max="4098" width="8.85546875" style="3"/>
    <col min="4099" max="4100" width="6.5703125" style="3" customWidth="1"/>
    <col min="4101" max="4101" width="26.140625" style="3" customWidth="1"/>
    <col min="4102" max="4110" width="5.7109375" style="3" customWidth="1"/>
    <col min="4111" max="4354" width="8.85546875" style="3"/>
    <col min="4355" max="4356" width="6.5703125" style="3" customWidth="1"/>
    <col min="4357" max="4357" width="26.140625" style="3" customWidth="1"/>
    <col min="4358" max="4366" width="5.7109375" style="3" customWidth="1"/>
    <col min="4367" max="4610" width="8.85546875" style="3"/>
    <col min="4611" max="4612" width="6.5703125" style="3" customWidth="1"/>
    <col min="4613" max="4613" width="26.140625" style="3" customWidth="1"/>
    <col min="4614" max="4622" width="5.7109375" style="3" customWidth="1"/>
    <col min="4623" max="4866" width="8.85546875" style="3"/>
    <col min="4867" max="4868" width="6.5703125" style="3" customWidth="1"/>
    <col min="4869" max="4869" width="26.140625" style="3" customWidth="1"/>
    <col min="4870" max="4878" width="5.7109375" style="3" customWidth="1"/>
    <col min="4879" max="5122" width="8.85546875" style="3"/>
    <col min="5123" max="5124" width="6.5703125" style="3" customWidth="1"/>
    <col min="5125" max="5125" width="26.140625" style="3" customWidth="1"/>
    <col min="5126" max="5134" width="5.7109375" style="3" customWidth="1"/>
    <col min="5135" max="5378" width="8.85546875" style="3"/>
    <col min="5379" max="5380" width="6.5703125" style="3" customWidth="1"/>
    <col min="5381" max="5381" width="26.140625" style="3" customWidth="1"/>
    <col min="5382" max="5390" width="5.7109375" style="3" customWidth="1"/>
    <col min="5391" max="5634" width="8.85546875" style="3"/>
    <col min="5635" max="5636" width="6.5703125" style="3" customWidth="1"/>
    <col min="5637" max="5637" width="26.140625" style="3" customWidth="1"/>
    <col min="5638" max="5646" width="5.7109375" style="3" customWidth="1"/>
    <col min="5647" max="5890" width="8.85546875" style="3"/>
    <col min="5891" max="5892" width="6.5703125" style="3" customWidth="1"/>
    <col min="5893" max="5893" width="26.140625" style="3" customWidth="1"/>
    <col min="5894" max="5902" width="5.7109375" style="3" customWidth="1"/>
    <col min="5903" max="6146" width="8.85546875" style="3"/>
    <col min="6147" max="6148" width="6.5703125" style="3" customWidth="1"/>
    <col min="6149" max="6149" width="26.140625" style="3" customWidth="1"/>
    <col min="6150" max="6158" width="5.7109375" style="3" customWidth="1"/>
    <col min="6159" max="6402" width="8.85546875" style="3"/>
    <col min="6403" max="6404" width="6.5703125" style="3" customWidth="1"/>
    <col min="6405" max="6405" width="26.140625" style="3" customWidth="1"/>
    <col min="6406" max="6414" width="5.7109375" style="3" customWidth="1"/>
    <col min="6415" max="6658" width="8.85546875" style="3"/>
    <col min="6659" max="6660" width="6.5703125" style="3" customWidth="1"/>
    <col min="6661" max="6661" width="26.140625" style="3" customWidth="1"/>
    <col min="6662" max="6670" width="5.7109375" style="3" customWidth="1"/>
    <col min="6671" max="6914" width="8.85546875" style="3"/>
    <col min="6915" max="6916" width="6.5703125" style="3" customWidth="1"/>
    <col min="6917" max="6917" width="26.140625" style="3" customWidth="1"/>
    <col min="6918" max="6926" width="5.7109375" style="3" customWidth="1"/>
    <col min="6927" max="7170" width="8.85546875" style="3"/>
    <col min="7171" max="7172" width="6.5703125" style="3" customWidth="1"/>
    <col min="7173" max="7173" width="26.140625" style="3" customWidth="1"/>
    <col min="7174" max="7182" width="5.7109375" style="3" customWidth="1"/>
    <col min="7183" max="7426" width="8.85546875" style="3"/>
    <col min="7427" max="7428" width="6.5703125" style="3" customWidth="1"/>
    <col min="7429" max="7429" width="26.140625" style="3" customWidth="1"/>
    <col min="7430" max="7438" width="5.7109375" style="3" customWidth="1"/>
    <col min="7439" max="7682" width="8.85546875" style="3"/>
    <col min="7683" max="7684" width="6.5703125" style="3" customWidth="1"/>
    <col min="7685" max="7685" width="26.140625" style="3" customWidth="1"/>
    <col min="7686" max="7694" width="5.7109375" style="3" customWidth="1"/>
    <col min="7695" max="7938" width="8.85546875" style="3"/>
    <col min="7939" max="7940" width="6.5703125" style="3" customWidth="1"/>
    <col min="7941" max="7941" width="26.140625" style="3" customWidth="1"/>
    <col min="7942" max="7950" width="5.7109375" style="3" customWidth="1"/>
    <col min="7951" max="8194" width="8.85546875" style="3"/>
    <col min="8195" max="8196" width="6.5703125" style="3" customWidth="1"/>
    <col min="8197" max="8197" width="26.140625" style="3" customWidth="1"/>
    <col min="8198" max="8206" width="5.7109375" style="3" customWidth="1"/>
    <col min="8207" max="8450" width="8.85546875" style="3"/>
    <col min="8451" max="8452" width="6.5703125" style="3" customWidth="1"/>
    <col min="8453" max="8453" width="26.140625" style="3" customWidth="1"/>
    <col min="8454" max="8462" width="5.7109375" style="3" customWidth="1"/>
    <col min="8463" max="8706" width="8.85546875" style="3"/>
    <col min="8707" max="8708" width="6.5703125" style="3" customWidth="1"/>
    <col min="8709" max="8709" width="26.140625" style="3" customWidth="1"/>
    <col min="8710" max="8718" width="5.7109375" style="3" customWidth="1"/>
    <col min="8719" max="8962" width="8.85546875" style="3"/>
    <col min="8963" max="8964" width="6.5703125" style="3" customWidth="1"/>
    <col min="8965" max="8965" width="26.140625" style="3" customWidth="1"/>
    <col min="8966" max="8974" width="5.7109375" style="3" customWidth="1"/>
    <col min="8975" max="9218" width="8.85546875" style="3"/>
    <col min="9219" max="9220" width="6.5703125" style="3" customWidth="1"/>
    <col min="9221" max="9221" width="26.140625" style="3" customWidth="1"/>
    <col min="9222" max="9230" width="5.7109375" style="3" customWidth="1"/>
    <col min="9231" max="9474" width="8.85546875" style="3"/>
    <col min="9475" max="9476" width="6.5703125" style="3" customWidth="1"/>
    <col min="9477" max="9477" width="26.140625" style="3" customWidth="1"/>
    <col min="9478" max="9486" width="5.7109375" style="3" customWidth="1"/>
    <col min="9487" max="9730" width="8.85546875" style="3"/>
    <col min="9731" max="9732" width="6.5703125" style="3" customWidth="1"/>
    <col min="9733" max="9733" width="26.140625" style="3" customWidth="1"/>
    <col min="9734" max="9742" width="5.7109375" style="3" customWidth="1"/>
    <col min="9743" max="9986" width="8.85546875" style="3"/>
    <col min="9987" max="9988" width="6.5703125" style="3" customWidth="1"/>
    <col min="9989" max="9989" width="26.140625" style="3" customWidth="1"/>
    <col min="9990" max="9998" width="5.7109375" style="3" customWidth="1"/>
    <col min="9999" max="10242" width="8.85546875" style="3"/>
    <col min="10243" max="10244" width="6.5703125" style="3" customWidth="1"/>
    <col min="10245" max="10245" width="26.140625" style="3" customWidth="1"/>
    <col min="10246" max="10254" width="5.7109375" style="3" customWidth="1"/>
    <col min="10255" max="10498" width="8.85546875" style="3"/>
    <col min="10499" max="10500" width="6.5703125" style="3" customWidth="1"/>
    <col min="10501" max="10501" width="26.140625" style="3" customWidth="1"/>
    <col min="10502" max="10510" width="5.7109375" style="3" customWidth="1"/>
    <col min="10511" max="10754" width="8.85546875" style="3"/>
    <col min="10755" max="10756" width="6.5703125" style="3" customWidth="1"/>
    <col min="10757" max="10757" width="26.140625" style="3" customWidth="1"/>
    <col min="10758" max="10766" width="5.7109375" style="3" customWidth="1"/>
    <col min="10767" max="11010" width="8.85546875" style="3"/>
    <col min="11011" max="11012" width="6.5703125" style="3" customWidth="1"/>
    <col min="11013" max="11013" width="26.140625" style="3" customWidth="1"/>
    <col min="11014" max="11022" width="5.7109375" style="3" customWidth="1"/>
    <col min="11023" max="11266" width="8.85546875" style="3"/>
    <col min="11267" max="11268" width="6.5703125" style="3" customWidth="1"/>
    <col min="11269" max="11269" width="26.140625" style="3" customWidth="1"/>
    <col min="11270" max="11278" width="5.7109375" style="3" customWidth="1"/>
    <col min="11279" max="11522" width="8.85546875" style="3"/>
    <col min="11523" max="11524" width="6.5703125" style="3" customWidth="1"/>
    <col min="11525" max="11525" width="26.140625" style="3" customWidth="1"/>
    <col min="11526" max="11534" width="5.7109375" style="3" customWidth="1"/>
    <col min="11535" max="11778" width="8.85546875" style="3"/>
    <col min="11779" max="11780" width="6.5703125" style="3" customWidth="1"/>
    <col min="11781" max="11781" width="26.140625" style="3" customWidth="1"/>
    <col min="11782" max="11790" width="5.7109375" style="3" customWidth="1"/>
    <col min="11791" max="12034" width="8.85546875" style="3"/>
    <col min="12035" max="12036" width="6.5703125" style="3" customWidth="1"/>
    <col min="12037" max="12037" width="26.140625" style="3" customWidth="1"/>
    <col min="12038" max="12046" width="5.7109375" style="3" customWidth="1"/>
    <col min="12047" max="12290" width="8.85546875" style="3"/>
    <col min="12291" max="12292" width="6.5703125" style="3" customWidth="1"/>
    <col min="12293" max="12293" width="26.140625" style="3" customWidth="1"/>
    <col min="12294" max="12302" width="5.7109375" style="3" customWidth="1"/>
    <col min="12303" max="12546" width="8.85546875" style="3"/>
    <col min="12547" max="12548" width="6.5703125" style="3" customWidth="1"/>
    <col min="12549" max="12549" width="26.140625" style="3" customWidth="1"/>
    <col min="12550" max="12558" width="5.7109375" style="3" customWidth="1"/>
    <col min="12559" max="12802" width="8.85546875" style="3"/>
    <col min="12803" max="12804" width="6.5703125" style="3" customWidth="1"/>
    <col min="12805" max="12805" width="26.140625" style="3" customWidth="1"/>
    <col min="12806" max="12814" width="5.7109375" style="3" customWidth="1"/>
    <col min="12815" max="13058" width="8.85546875" style="3"/>
    <col min="13059" max="13060" width="6.5703125" style="3" customWidth="1"/>
    <col min="13061" max="13061" width="26.140625" style="3" customWidth="1"/>
    <col min="13062" max="13070" width="5.7109375" style="3" customWidth="1"/>
    <col min="13071" max="13314" width="8.85546875" style="3"/>
    <col min="13315" max="13316" width="6.5703125" style="3" customWidth="1"/>
    <col min="13317" max="13317" width="26.140625" style="3" customWidth="1"/>
    <col min="13318" max="13326" width="5.7109375" style="3" customWidth="1"/>
    <col min="13327" max="13570" width="8.85546875" style="3"/>
    <col min="13571" max="13572" width="6.5703125" style="3" customWidth="1"/>
    <col min="13573" max="13573" width="26.140625" style="3" customWidth="1"/>
    <col min="13574" max="13582" width="5.7109375" style="3" customWidth="1"/>
    <col min="13583" max="13826" width="8.85546875" style="3"/>
    <col min="13827" max="13828" width="6.5703125" style="3" customWidth="1"/>
    <col min="13829" max="13829" width="26.140625" style="3" customWidth="1"/>
    <col min="13830" max="13838" width="5.7109375" style="3" customWidth="1"/>
    <col min="13839" max="14082" width="8.85546875" style="3"/>
    <col min="14083" max="14084" width="6.5703125" style="3" customWidth="1"/>
    <col min="14085" max="14085" width="26.140625" style="3" customWidth="1"/>
    <col min="14086" max="14094" width="5.7109375" style="3" customWidth="1"/>
    <col min="14095" max="14338" width="8.85546875" style="3"/>
    <col min="14339" max="14340" width="6.5703125" style="3" customWidth="1"/>
    <col min="14341" max="14341" width="26.140625" style="3" customWidth="1"/>
    <col min="14342" max="14350" width="5.7109375" style="3" customWidth="1"/>
    <col min="14351" max="14594" width="8.85546875" style="3"/>
    <col min="14595" max="14596" width="6.5703125" style="3" customWidth="1"/>
    <col min="14597" max="14597" width="26.140625" style="3" customWidth="1"/>
    <col min="14598" max="14606" width="5.7109375" style="3" customWidth="1"/>
    <col min="14607" max="14850" width="8.85546875" style="3"/>
    <col min="14851" max="14852" width="6.5703125" style="3" customWidth="1"/>
    <col min="14853" max="14853" width="26.140625" style="3" customWidth="1"/>
    <col min="14854" max="14862" width="5.7109375" style="3" customWidth="1"/>
    <col min="14863" max="15106" width="8.85546875" style="3"/>
    <col min="15107" max="15108" width="6.5703125" style="3" customWidth="1"/>
    <col min="15109" max="15109" width="26.140625" style="3" customWidth="1"/>
    <col min="15110" max="15118" width="5.7109375" style="3" customWidth="1"/>
    <col min="15119" max="15362" width="8.85546875" style="3"/>
    <col min="15363" max="15364" width="6.5703125" style="3" customWidth="1"/>
    <col min="15365" max="15365" width="26.140625" style="3" customWidth="1"/>
    <col min="15366" max="15374" width="5.7109375" style="3" customWidth="1"/>
    <col min="15375" max="15618" width="8.85546875" style="3"/>
    <col min="15619" max="15620" width="6.5703125" style="3" customWidth="1"/>
    <col min="15621" max="15621" width="26.140625" style="3" customWidth="1"/>
    <col min="15622" max="15630" width="5.7109375" style="3" customWidth="1"/>
    <col min="15631" max="15874" width="8.85546875" style="3"/>
    <col min="15875" max="15876" width="6.5703125" style="3" customWidth="1"/>
    <col min="15877" max="15877" width="26.140625" style="3" customWidth="1"/>
    <col min="15878" max="15886" width="5.7109375" style="3" customWidth="1"/>
    <col min="15887" max="16130" width="8.85546875" style="3"/>
    <col min="16131" max="16132" width="6.5703125" style="3" customWidth="1"/>
    <col min="16133" max="16133" width="26.140625" style="3" customWidth="1"/>
    <col min="16134" max="16142" width="5.7109375" style="3" customWidth="1"/>
    <col min="16143" max="16384" width="8.85546875" style="3"/>
  </cols>
  <sheetData>
    <row r="1" spans="1:24">
      <c r="A1" s="3" t="s">
        <v>54</v>
      </c>
      <c r="B1" s="546">
        <v>42917</v>
      </c>
      <c r="C1" s="546"/>
      <c r="D1" s="546"/>
    </row>
    <row r="2" spans="1:24" ht="15.75">
      <c r="A2" s="547" t="s">
        <v>55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</row>
    <row r="3" spans="1:24" ht="6.75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24" ht="13.5" customHeight="1">
      <c r="A4" s="529" t="s">
        <v>56</v>
      </c>
      <c r="B4" s="525" t="s">
        <v>41</v>
      </c>
      <c r="C4" s="525"/>
      <c r="D4" s="525"/>
      <c r="E4" s="525"/>
      <c r="F4" s="526"/>
      <c r="G4" s="529" t="s">
        <v>57</v>
      </c>
      <c r="H4" s="531"/>
      <c r="I4" s="531"/>
      <c r="J4" s="525" t="str">
        <f>'Nasazení do skupin'!$A$2</f>
        <v>M2</v>
      </c>
      <c r="K4" s="525"/>
      <c r="L4" s="525"/>
      <c r="M4" s="526"/>
      <c r="N4" s="529" t="s">
        <v>58</v>
      </c>
      <c r="O4" s="531"/>
      <c r="P4" s="548">
        <v>39</v>
      </c>
      <c r="Q4" s="535" t="s">
        <v>86</v>
      </c>
      <c r="R4" s="550"/>
      <c r="S4" s="553" t="str">
        <f>VLOOKUP(P4,Zápasy!B4:G60,2,0)</f>
        <v>3M</v>
      </c>
    </row>
    <row r="5" spans="1:24" ht="13.5" customHeight="1" thickBot="1">
      <c r="A5" s="530"/>
      <c r="B5" s="527"/>
      <c r="C5" s="527"/>
      <c r="D5" s="527"/>
      <c r="E5" s="527"/>
      <c r="F5" s="528"/>
      <c r="G5" s="530"/>
      <c r="H5" s="532"/>
      <c r="I5" s="532"/>
      <c r="J5" s="527"/>
      <c r="K5" s="527"/>
      <c r="L5" s="527"/>
      <c r="M5" s="528"/>
      <c r="N5" s="530"/>
      <c r="O5" s="532"/>
      <c r="P5" s="549"/>
      <c r="Q5" s="551"/>
      <c r="R5" s="552"/>
      <c r="S5" s="534"/>
    </row>
    <row r="6" spans="1:24" ht="13.5" customHeight="1">
      <c r="A6" s="529" t="s">
        <v>59</v>
      </c>
      <c r="B6" s="539">
        <f>$B$1</f>
        <v>42917</v>
      </c>
      <c r="C6" s="540"/>
      <c r="D6" s="540"/>
      <c r="E6" s="540"/>
      <c r="F6" s="541"/>
      <c r="G6" s="529" t="s">
        <v>60</v>
      </c>
      <c r="H6" s="531"/>
      <c r="I6" s="531"/>
      <c r="J6" s="540"/>
      <c r="K6" s="540"/>
      <c r="L6" s="540"/>
      <c r="M6" s="541"/>
      <c r="N6" s="529" t="s">
        <v>61</v>
      </c>
      <c r="O6" s="531"/>
      <c r="P6" s="525"/>
      <c r="Q6" s="525"/>
      <c r="R6" s="525"/>
      <c r="S6" s="526"/>
      <c r="V6" s="114"/>
      <c r="X6" s="114"/>
    </row>
    <row r="7" spans="1:24" ht="13.15" customHeight="1" thickBot="1">
      <c r="A7" s="530"/>
      <c r="B7" s="542"/>
      <c r="C7" s="542"/>
      <c r="D7" s="542"/>
      <c r="E7" s="542"/>
      <c r="F7" s="543"/>
      <c r="G7" s="530"/>
      <c r="H7" s="532"/>
      <c r="I7" s="532"/>
      <c r="J7" s="542"/>
      <c r="K7" s="542"/>
      <c r="L7" s="542"/>
      <c r="M7" s="543"/>
      <c r="N7" s="530"/>
      <c r="O7" s="532"/>
      <c r="P7" s="527"/>
      <c r="Q7" s="527"/>
      <c r="R7" s="527"/>
      <c r="S7" s="528"/>
      <c r="V7" s="114"/>
      <c r="X7" s="114"/>
    </row>
    <row r="8" spans="1:24" ht="18.75" customHeight="1">
      <c r="A8" s="115" t="s">
        <v>62</v>
      </c>
      <c r="B8" s="497"/>
      <c r="C8" s="497"/>
      <c r="D8" s="497"/>
      <c r="E8" s="497"/>
      <c r="F8" s="498"/>
      <c r="G8" s="115" t="s">
        <v>63</v>
      </c>
      <c r="H8" s="116"/>
      <c r="I8" s="505" t="str">
        <f>VLOOKUP(B13,'Nasazení do skupin'!$B$5:$S$62,18,0)</f>
        <v>Vedral</v>
      </c>
      <c r="J8" s="505"/>
      <c r="K8" s="505"/>
      <c r="L8" s="505"/>
      <c r="M8" s="506"/>
      <c r="N8" s="115" t="s">
        <v>64</v>
      </c>
      <c r="O8" s="116"/>
      <c r="P8" s="497">
        <f>VLOOKUP(B13,'Nasazení do skupin'!$B$5:$S$62,17,0)</f>
        <v>0</v>
      </c>
      <c r="Q8" s="497"/>
      <c r="R8" s="497"/>
      <c r="S8" s="498"/>
      <c r="V8" s="114"/>
      <c r="X8" s="114"/>
    </row>
    <row r="9" spans="1:24" ht="16.5" thickBot="1">
      <c r="A9" s="117" t="s">
        <v>65</v>
      </c>
      <c r="B9" s="499"/>
      <c r="C9" s="499"/>
      <c r="D9" s="499"/>
      <c r="E9" s="499"/>
      <c r="F9" s="500"/>
      <c r="G9" s="501" t="s">
        <v>65</v>
      </c>
      <c r="H9" s="502"/>
      <c r="I9" s="503"/>
      <c r="J9" s="503"/>
      <c r="K9" s="503"/>
      <c r="L9" s="503"/>
      <c r="M9" s="504"/>
      <c r="N9" s="501" t="s">
        <v>65</v>
      </c>
      <c r="O9" s="502"/>
      <c r="P9" s="499"/>
      <c r="Q9" s="499"/>
      <c r="R9" s="499"/>
      <c r="S9" s="500"/>
      <c r="V9" s="114"/>
      <c r="X9" s="114"/>
    </row>
    <row r="10" spans="1:24" ht="18.75" customHeight="1">
      <c r="A10" s="115" t="s">
        <v>62</v>
      </c>
      <c r="B10" s="497"/>
      <c r="C10" s="497"/>
      <c r="D10" s="497"/>
      <c r="E10" s="497"/>
      <c r="F10" s="498"/>
      <c r="G10" s="115" t="s">
        <v>66</v>
      </c>
      <c r="H10" s="116"/>
      <c r="I10" s="505" t="str">
        <f>VLOOKUP(H13,'Nasazení do skupin'!$B$5:$S$62,18,0)</f>
        <v>Dvořák</v>
      </c>
      <c r="J10" s="505"/>
      <c r="K10" s="505"/>
      <c r="L10" s="505"/>
      <c r="M10" s="506"/>
      <c r="N10" s="115" t="s">
        <v>67</v>
      </c>
      <c r="O10" s="116"/>
      <c r="P10" s="497">
        <f>VLOOKUP(H13,'Nasazení do skupin'!$B$5:$S$62,17,0)</f>
        <v>0</v>
      </c>
      <c r="Q10" s="497"/>
      <c r="R10" s="497"/>
      <c r="S10" s="498"/>
      <c r="V10" s="114"/>
      <c r="X10" s="114"/>
    </row>
    <row r="11" spans="1:24" ht="16.5" thickBot="1">
      <c r="A11" s="117" t="s">
        <v>65</v>
      </c>
      <c r="B11" s="499"/>
      <c r="C11" s="499"/>
      <c r="D11" s="499"/>
      <c r="E11" s="499"/>
      <c r="F11" s="500"/>
      <c r="G11" s="501" t="s">
        <v>65</v>
      </c>
      <c r="H11" s="502"/>
      <c r="I11" s="503"/>
      <c r="J11" s="503"/>
      <c r="K11" s="503"/>
      <c r="L11" s="503"/>
      <c r="M11" s="504"/>
      <c r="N11" s="501" t="s">
        <v>65</v>
      </c>
      <c r="O11" s="502"/>
      <c r="P11" s="499"/>
      <c r="Q11" s="499"/>
      <c r="R11" s="499"/>
      <c r="S11" s="500"/>
    </row>
    <row r="12" spans="1:24" ht="12" customHeight="1">
      <c r="A12" s="513" t="s">
        <v>68</v>
      </c>
      <c r="B12" s="515" t="s">
        <v>69</v>
      </c>
      <c r="C12" s="516"/>
      <c r="D12" s="516"/>
      <c r="E12" s="516"/>
      <c r="F12" s="517"/>
      <c r="G12" s="518" t="s">
        <v>42</v>
      </c>
      <c r="H12" s="515" t="s">
        <v>70</v>
      </c>
      <c r="I12" s="516"/>
      <c r="J12" s="516"/>
      <c r="K12" s="516"/>
      <c r="L12" s="517"/>
      <c r="M12" s="518" t="s">
        <v>42</v>
      </c>
      <c r="N12" s="544" t="s">
        <v>71</v>
      </c>
      <c r="O12" s="545"/>
      <c r="P12" s="544" t="s">
        <v>72</v>
      </c>
      <c r="Q12" s="545"/>
      <c r="R12" s="544" t="s">
        <v>73</v>
      </c>
      <c r="S12" s="545"/>
    </row>
    <row r="13" spans="1:24" s="120" customFormat="1" ht="24" customHeight="1" thickBot="1">
      <c r="A13" s="514"/>
      <c r="B13" s="522" t="str">
        <f>VLOOKUP(P4,Zápasy!$B$4:$G$53,4,0)</f>
        <v>TJ SLAVOJ Český Brod "A"</v>
      </c>
      <c r="C13" s="523"/>
      <c r="D13" s="523"/>
      <c r="E13" s="523"/>
      <c r="F13" s="524"/>
      <c r="G13" s="519"/>
      <c r="H13" s="522" t="str">
        <f>VLOOKUP(P4,Zápasy!$B$4:$G$52,6,0)</f>
        <v>SK Liapor - Witte Karlovy Vary z.s. "A"</v>
      </c>
      <c r="I13" s="523"/>
      <c r="J13" s="523"/>
      <c r="K13" s="523"/>
      <c r="L13" s="524"/>
      <c r="M13" s="519"/>
      <c r="N13" s="118" t="s">
        <v>0</v>
      </c>
      <c r="O13" s="119" t="s">
        <v>35</v>
      </c>
      <c r="P13" s="118" t="s">
        <v>0</v>
      </c>
      <c r="Q13" s="119" t="s">
        <v>35</v>
      </c>
      <c r="R13" s="118" t="s">
        <v>0</v>
      </c>
      <c r="S13" s="119" t="s">
        <v>35</v>
      </c>
    </row>
    <row r="14" spans="1:24" s="120" customFormat="1" ht="18" customHeight="1">
      <c r="A14" s="121" t="s">
        <v>44</v>
      </c>
      <c r="B14" s="122"/>
      <c r="C14" s="123"/>
      <c r="D14" s="123"/>
      <c r="E14" s="123"/>
      <c r="F14" s="124"/>
      <c r="G14" s="125"/>
      <c r="H14" s="122"/>
      <c r="I14" s="123"/>
      <c r="J14" s="123"/>
      <c r="K14" s="123"/>
      <c r="L14" s="126"/>
      <c r="M14" s="127"/>
      <c r="N14" s="128"/>
      <c r="O14" s="129"/>
      <c r="P14" s="554"/>
      <c r="Q14" s="555"/>
      <c r="R14" s="554"/>
      <c r="S14" s="555"/>
    </row>
    <row r="15" spans="1:24" s="120" customFormat="1" ht="18" customHeight="1">
      <c r="A15" s="130" t="s">
        <v>45</v>
      </c>
      <c r="B15" s="131"/>
      <c r="C15" s="132"/>
      <c r="D15" s="132"/>
      <c r="E15" s="132"/>
      <c r="F15" s="133"/>
      <c r="G15" s="134"/>
      <c r="H15" s="131"/>
      <c r="I15" s="132"/>
      <c r="J15" s="132"/>
      <c r="K15" s="132"/>
      <c r="L15" s="133"/>
      <c r="M15" s="135"/>
      <c r="N15" s="136"/>
      <c r="O15" s="133"/>
      <c r="P15" s="508"/>
      <c r="Q15" s="511"/>
      <c r="R15" s="508"/>
      <c r="S15" s="511"/>
    </row>
    <row r="16" spans="1:24" s="120" customFormat="1" ht="18" customHeight="1" thickBot="1">
      <c r="A16" s="137" t="s">
        <v>46</v>
      </c>
      <c r="B16" s="138"/>
      <c r="C16" s="139"/>
      <c r="D16" s="139"/>
      <c r="E16" s="139"/>
      <c r="F16" s="140"/>
      <c r="G16" s="141"/>
      <c r="H16" s="138"/>
      <c r="I16" s="139"/>
      <c r="J16" s="139"/>
      <c r="K16" s="139"/>
      <c r="L16" s="140"/>
      <c r="M16" s="142"/>
      <c r="N16" s="143"/>
      <c r="O16" s="144"/>
      <c r="P16" s="509"/>
      <c r="Q16" s="512"/>
      <c r="R16" s="509"/>
      <c r="S16" s="512"/>
    </row>
    <row r="17" spans="1:24" s="120" customFormat="1" ht="27.6" customHeight="1">
      <c r="A17" s="145" t="s">
        <v>74</v>
      </c>
      <c r="B17" s="146">
        <f>VLOOKUP(B13,'Nasazení do skupin'!$B$5:$S$62,2,0)</f>
        <v>2493</v>
      </c>
      <c r="C17" s="147">
        <f>VLOOKUP(B13,'Nasazení do skupin'!$B$5:$S$62,5,0)</f>
        <v>209</v>
      </c>
      <c r="D17" s="148">
        <f>VLOOKUP(B13,'Nasazení do skupin'!$B$5:$S$62,8,0)</f>
        <v>0</v>
      </c>
      <c r="E17" s="148">
        <f>VLOOKUP(B13,'Nasazení do skupin'!$B$5:$S$62,11,0)</f>
        <v>0</v>
      </c>
      <c r="F17" s="171">
        <f>VLOOKUP(B13,'Nasazení do skupin'!$B$5:$S$62,14,0)</f>
        <v>0</v>
      </c>
      <c r="G17" s="173"/>
      <c r="H17" s="146">
        <f>VLOOKUP(H13,'Nasazení do skupin'!$B$5:$S$62,2,0)</f>
        <v>549</v>
      </c>
      <c r="I17" s="147">
        <f>VLOOKUP(H13,'Nasazení do skupin'!$B$5:$S$62,5,0)</f>
        <v>548</v>
      </c>
      <c r="J17" s="148">
        <f>VLOOKUP(H13,'Nasazení do skupin'!$B$5:$S$62,8,0)</f>
        <v>547</v>
      </c>
      <c r="K17" s="148">
        <f>VLOOKUP(H13,'Nasazení do skupin'!$B$5:$S$62,11,0)</f>
        <v>0</v>
      </c>
      <c r="L17" s="148">
        <f>VLOOKUP(H13,'Nasazení do skupin'!$B$5:$S$62,14,0)</f>
        <v>0</v>
      </c>
      <c r="M17" s="127"/>
      <c r="N17" s="149" t="s">
        <v>75</v>
      </c>
      <c r="O17" s="150"/>
      <c r="P17" s="150"/>
      <c r="Q17" s="150"/>
      <c r="R17" s="150"/>
      <c r="S17" s="151"/>
    </row>
    <row r="18" spans="1:24" s="120" customFormat="1" ht="88.15" customHeight="1" thickBot="1">
      <c r="A18" s="137" t="s">
        <v>76</v>
      </c>
      <c r="B18" s="152" t="str">
        <f>VLOOKUP(B13,'Nasazení do skupin'!$B$5:$S$62,3,0)</f>
        <v>Jan Sýkora</v>
      </c>
      <c r="C18" s="153" t="str">
        <f>VLOOKUP(B13,'Nasazení do skupin'!$B$5:$S$62,6,0)</f>
        <v>Marek Vedral</v>
      </c>
      <c r="D18" s="153">
        <f>VLOOKUP(B13,'Nasazení do skupin'!$B$5:$S$62,9,0)</f>
        <v>0</v>
      </c>
      <c r="E18" s="153">
        <f>VLOOKUP(B13,'Nasazení do skupin'!$B$5:$S$62,12,0)</f>
        <v>0</v>
      </c>
      <c r="F18" s="172">
        <f>VLOOKUP(B13,'Nasazení do skupin'!$B$5:$S$62,15,0)</f>
        <v>0</v>
      </c>
      <c r="G18" s="174"/>
      <c r="H18" s="152" t="str">
        <f>VLOOKUP(H13,'Nasazení do skupin'!$B$5:$S$62,3,0)</f>
        <v>Tomáš Bíbr</v>
      </c>
      <c r="I18" s="153" t="str">
        <f>VLOOKUP(H13,'Nasazení do skupin'!$B$5:$S$62,6,0)</f>
        <v>Michal Kokštein</v>
      </c>
      <c r="J18" s="153" t="str">
        <f>VLOOKUP(H13,'Nasazení do skupin'!$B$5:$S$62,9,0)</f>
        <v>Jan Vanke</v>
      </c>
      <c r="K18" s="153">
        <f>VLOOKUP(H13,'Nasazení do skupin'!$B$5:$S$62,12,0)</f>
        <v>0</v>
      </c>
      <c r="L18" s="153">
        <f>VLOOKUP(H13,'Nasazení do skupin'!$B$5:$S$62,15,0)</f>
        <v>0</v>
      </c>
      <c r="M18" s="154"/>
      <c r="N18" s="150"/>
      <c r="O18" s="150"/>
      <c r="P18" s="150"/>
      <c r="Q18" s="150"/>
      <c r="R18" s="150"/>
      <c r="S18" s="151"/>
    </row>
    <row r="19" spans="1:24" s="120" customFormat="1" ht="19.149999999999999" customHeight="1" thickBot="1">
      <c r="A19" s="155" t="s">
        <v>77</v>
      </c>
      <c r="B19" s="156">
        <f>VLOOKUP(B13,'Nasazení do skupin'!$B$5:$S$62,4,0)</f>
        <v>7</v>
      </c>
      <c r="C19" s="157">
        <f>VLOOKUP(B13,'Nasazení do skupin'!$B$5:$S$62,7,0)</f>
        <v>11</v>
      </c>
      <c r="D19" s="157">
        <f>VLOOKUP(B13,'Nasazení do skupin'!$B$5:$S$62,10,0)</f>
        <v>0</v>
      </c>
      <c r="E19" s="157">
        <f>VLOOKUP(B13,'Nasazení do skupin'!$B$5:$S$62,13,0)</f>
        <v>0</v>
      </c>
      <c r="F19" s="170">
        <f>VLOOKUP(B13,'Nasazení do skupin'!$B$5:$S$62,16,0)</f>
        <v>0</v>
      </c>
      <c r="G19" s="158"/>
      <c r="H19" s="156">
        <f>VLOOKUP(H13,'Nasazení do skupin'!$B$5:$S$62,4,0)</f>
        <v>3</v>
      </c>
      <c r="I19" s="157">
        <f>VLOOKUP(H13,'Nasazení do skupin'!$B$5:$S$62,7,0)</f>
        <v>8</v>
      </c>
      <c r="J19" s="157">
        <f>VLOOKUP(H13,'Nasazení do skupin'!$B$5:$S$62,10,0)</f>
        <v>5</v>
      </c>
      <c r="K19" s="157">
        <f>VLOOKUP(H13,'Nasazení do skupin'!$B$5:$S$62,13,0)</f>
        <v>0</v>
      </c>
      <c r="L19" s="157">
        <f>VLOOKUP(H13,'Nasazení do skupin'!$B$5:$S$62,16,0)</f>
        <v>0</v>
      </c>
      <c r="M19" s="159"/>
      <c r="N19" s="160"/>
      <c r="O19" s="160"/>
      <c r="P19" s="160"/>
      <c r="Q19" s="160"/>
      <c r="R19" s="160"/>
      <c r="S19" s="161"/>
    </row>
    <row r="20" spans="1:24" s="120" customFormat="1" ht="33.6" customHeight="1"/>
    <row r="21" spans="1:24" ht="15.75">
      <c r="A21" s="547" t="s">
        <v>55</v>
      </c>
      <c r="B21" s="547"/>
      <c r="C21" s="547"/>
      <c r="D21" s="547"/>
      <c r="E21" s="547"/>
      <c r="F21" s="547"/>
      <c r="G21" s="547"/>
      <c r="H21" s="547"/>
      <c r="I21" s="547"/>
      <c r="J21" s="547"/>
      <c r="K21" s="547"/>
      <c r="L21" s="547"/>
      <c r="M21" s="547"/>
      <c r="N21" s="547"/>
      <c r="O21" s="547"/>
      <c r="P21" s="547"/>
      <c r="Q21" s="547"/>
      <c r="R21" s="547"/>
      <c r="S21" s="547"/>
    </row>
    <row r="22" spans="1:24" ht="6.75" customHeight="1" thickBot="1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</row>
    <row r="23" spans="1:24" ht="13.5" customHeight="1">
      <c r="A23" s="529" t="s">
        <v>56</v>
      </c>
      <c r="B23" s="525" t="s">
        <v>41</v>
      </c>
      <c r="C23" s="525"/>
      <c r="D23" s="525"/>
      <c r="E23" s="525"/>
      <c r="F23" s="526"/>
      <c r="G23" s="529" t="s">
        <v>57</v>
      </c>
      <c r="H23" s="531"/>
      <c r="I23" s="531"/>
      <c r="J23" s="525" t="str">
        <f>'Nasazení do skupin'!$A$2</f>
        <v>M2</v>
      </c>
      <c r="K23" s="525"/>
      <c r="L23" s="525"/>
      <c r="M23" s="526"/>
      <c r="N23" s="529" t="s">
        <v>58</v>
      </c>
      <c r="O23" s="531"/>
      <c r="P23" s="533">
        <v>40</v>
      </c>
      <c r="Q23" s="535" t="s">
        <v>86</v>
      </c>
      <c r="R23" s="536"/>
      <c r="S23" s="533" t="str">
        <f>VLOOKUP(P23,Zápasy!B4:G60,2,0)</f>
        <v>F</v>
      </c>
    </row>
    <row r="24" spans="1:24" ht="13.5" customHeight="1" thickBot="1">
      <c r="A24" s="530"/>
      <c r="B24" s="527"/>
      <c r="C24" s="527"/>
      <c r="D24" s="527"/>
      <c r="E24" s="527"/>
      <c r="F24" s="528"/>
      <c r="G24" s="530"/>
      <c r="H24" s="532"/>
      <c r="I24" s="532"/>
      <c r="J24" s="527"/>
      <c r="K24" s="527"/>
      <c r="L24" s="527"/>
      <c r="M24" s="528"/>
      <c r="N24" s="530"/>
      <c r="O24" s="532"/>
      <c r="P24" s="534"/>
      <c r="Q24" s="537"/>
      <c r="R24" s="538"/>
      <c r="S24" s="534"/>
    </row>
    <row r="25" spans="1:24" ht="13.5" customHeight="1">
      <c r="A25" s="529" t="s">
        <v>59</v>
      </c>
      <c r="B25" s="539">
        <f>$B$1</f>
        <v>42917</v>
      </c>
      <c r="C25" s="540"/>
      <c r="D25" s="540"/>
      <c r="E25" s="540"/>
      <c r="F25" s="541"/>
      <c r="G25" s="529" t="s">
        <v>60</v>
      </c>
      <c r="H25" s="531"/>
      <c r="I25" s="531"/>
      <c r="J25" s="540"/>
      <c r="K25" s="540"/>
      <c r="L25" s="540"/>
      <c r="M25" s="541"/>
      <c r="N25" s="529" t="s">
        <v>61</v>
      </c>
      <c r="O25" s="531"/>
      <c r="P25" s="525"/>
      <c r="Q25" s="525"/>
      <c r="R25" s="525"/>
      <c r="S25" s="526"/>
      <c r="V25" s="114"/>
      <c r="X25" s="114"/>
    </row>
    <row r="26" spans="1:24" ht="13.15" customHeight="1" thickBot="1">
      <c r="A26" s="530"/>
      <c r="B26" s="542"/>
      <c r="C26" s="542"/>
      <c r="D26" s="542"/>
      <c r="E26" s="542"/>
      <c r="F26" s="543"/>
      <c r="G26" s="530"/>
      <c r="H26" s="532"/>
      <c r="I26" s="532"/>
      <c r="J26" s="542"/>
      <c r="K26" s="542"/>
      <c r="L26" s="542"/>
      <c r="M26" s="543"/>
      <c r="N26" s="530"/>
      <c r="O26" s="532"/>
      <c r="P26" s="527"/>
      <c r="Q26" s="527"/>
      <c r="R26" s="527"/>
      <c r="S26" s="528"/>
      <c r="V26" s="114"/>
      <c r="X26" s="114"/>
    </row>
    <row r="27" spans="1:24" ht="18.75" customHeight="1">
      <c r="A27" s="115" t="s">
        <v>62</v>
      </c>
      <c r="B27" s="497"/>
      <c r="C27" s="497"/>
      <c r="D27" s="497"/>
      <c r="E27" s="497"/>
      <c r="F27" s="498"/>
      <c r="G27" s="115" t="s">
        <v>63</v>
      </c>
      <c r="H27" s="116"/>
      <c r="I27" s="505" t="str">
        <f>VLOOKUP(B32,'Nasazení do skupin'!$B$5:$S$62,18,0)</f>
        <v>Fritz</v>
      </c>
      <c r="J27" s="505"/>
      <c r="K27" s="505"/>
      <c r="L27" s="505"/>
      <c r="M27" s="506"/>
      <c r="N27" s="115" t="s">
        <v>64</v>
      </c>
      <c r="O27" s="116"/>
      <c r="P27" s="497">
        <f>VLOOKUP(B32,'Nasazení do skupin'!$B$5:$S$62,17,0)</f>
        <v>0</v>
      </c>
      <c r="Q27" s="497"/>
      <c r="R27" s="497"/>
      <c r="S27" s="498"/>
      <c r="V27" s="114"/>
      <c r="X27" s="114"/>
    </row>
    <row r="28" spans="1:24" ht="16.5" thickBot="1">
      <c r="A28" s="117" t="s">
        <v>65</v>
      </c>
      <c r="B28" s="499"/>
      <c r="C28" s="499"/>
      <c r="D28" s="499"/>
      <c r="E28" s="499"/>
      <c r="F28" s="500"/>
      <c r="G28" s="501" t="s">
        <v>65</v>
      </c>
      <c r="H28" s="502"/>
      <c r="I28" s="503"/>
      <c r="J28" s="503"/>
      <c r="K28" s="503"/>
      <c r="L28" s="503"/>
      <c r="M28" s="504"/>
      <c r="N28" s="501" t="s">
        <v>65</v>
      </c>
      <c r="O28" s="502"/>
      <c r="P28" s="499"/>
      <c r="Q28" s="499"/>
      <c r="R28" s="499"/>
      <c r="S28" s="500"/>
      <c r="V28" s="114"/>
      <c r="X28" s="114"/>
    </row>
    <row r="29" spans="1:24" ht="18.75" customHeight="1">
      <c r="A29" s="115" t="s">
        <v>62</v>
      </c>
      <c r="B29" s="497"/>
      <c r="C29" s="497"/>
      <c r="D29" s="497"/>
      <c r="E29" s="497"/>
      <c r="F29" s="498"/>
      <c r="G29" s="115" t="s">
        <v>66</v>
      </c>
      <c r="H29" s="116"/>
      <c r="I29" s="505" t="str">
        <f>VLOOKUP(H32,'Nasazení do skupin'!$B$5:$S$62,18,0)</f>
        <v>Perun</v>
      </c>
      <c r="J29" s="505"/>
      <c r="K29" s="505"/>
      <c r="L29" s="505"/>
      <c r="M29" s="506"/>
      <c r="N29" s="115" t="s">
        <v>67</v>
      </c>
      <c r="O29" s="116"/>
      <c r="P29" s="497">
        <f>VLOOKUP(H32,'Nasazení do skupin'!$B$5:$S$62,17,0)</f>
        <v>0</v>
      </c>
      <c r="Q29" s="497"/>
      <c r="R29" s="497"/>
      <c r="S29" s="498"/>
      <c r="V29" s="114"/>
      <c r="X29" s="114"/>
    </row>
    <row r="30" spans="1:24" ht="16.5" thickBot="1">
      <c r="A30" s="117" t="s">
        <v>65</v>
      </c>
      <c r="B30" s="499"/>
      <c r="C30" s="499"/>
      <c r="D30" s="499"/>
      <c r="E30" s="499"/>
      <c r="F30" s="500"/>
      <c r="G30" s="501" t="s">
        <v>65</v>
      </c>
      <c r="H30" s="502"/>
      <c r="I30" s="503"/>
      <c r="J30" s="503"/>
      <c r="K30" s="503"/>
      <c r="L30" s="503"/>
      <c r="M30" s="504"/>
      <c r="N30" s="501" t="s">
        <v>65</v>
      </c>
      <c r="O30" s="502"/>
      <c r="P30" s="499"/>
      <c r="Q30" s="499"/>
      <c r="R30" s="499"/>
      <c r="S30" s="500"/>
    </row>
    <row r="31" spans="1:24" ht="12" customHeight="1">
      <c r="A31" s="513" t="s">
        <v>68</v>
      </c>
      <c r="B31" s="515" t="s">
        <v>69</v>
      </c>
      <c r="C31" s="516"/>
      <c r="D31" s="516"/>
      <c r="E31" s="516"/>
      <c r="F31" s="517"/>
      <c r="G31" s="518" t="s">
        <v>42</v>
      </c>
      <c r="H31" s="515" t="s">
        <v>70</v>
      </c>
      <c r="I31" s="516"/>
      <c r="J31" s="516"/>
      <c r="K31" s="516"/>
      <c r="L31" s="517"/>
      <c r="M31" s="518" t="s">
        <v>42</v>
      </c>
      <c r="N31" s="520" t="s">
        <v>71</v>
      </c>
      <c r="O31" s="521"/>
      <c r="P31" s="520" t="s">
        <v>72</v>
      </c>
      <c r="Q31" s="521"/>
      <c r="R31" s="520" t="s">
        <v>73</v>
      </c>
      <c r="S31" s="521"/>
    </row>
    <row r="32" spans="1:24" s="120" customFormat="1" ht="24" customHeight="1" thickBot="1">
      <c r="A32" s="514"/>
      <c r="B32" s="522" t="str">
        <f>VLOOKUP(P23,Zápasy!$B$4:$G$52,4,0)</f>
        <v>TJ Avia Čakovice "A"</v>
      </c>
      <c r="C32" s="523"/>
      <c r="D32" s="523"/>
      <c r="E32" s="523"/>
      <c r="F32" s="524"/>
      <c r="G32" s="519"/>
      <c r="H32" s="522" t="str">
        <f>VLOOKUP(P23,Zápasy!$B$4:$G$52,6,0)</f>
        <v>NK CLIMAX Vsetín "A"</v>
      </c>
      <c r="I32" s="523"/>
      <c r="J32" s="523"/>
      <c r="K32" s="523"/>
      <c r="L32" s="524"/>
      <c r="M32" s="519"/>
      <c r="N32" s="118" t="s">
        <v>0</v>
      </c>
      <c r="O32" s="119" t="s">
        <v>35</v>
      </c>
      <c r="P32" s="118" t="s">
        <v>0</v>
      </c>
      <c r="Q32" s="119" t="s">
        <v>35</v>
      </c>
      <c r="R32" s="118" t="s">
        <v>0</v>
      </c>
      <c r="S32" s="119" t="s">
        <v>35</v>
      </c>
    </row>
    <row r="33" spans="1:19" s="120" customFormat="1" ht="18" customHeight="1">
      <c r="A33" s="121" t="s">
        <v>44</v>
      </c>
      <c r="B33" s="162"/>
      <c r="C33" s="123"/>
      <c r="D33" s="123"/>
      <c r="E33" s="123"/>
      <c r="F33" s="163"/>
      <c r="G33" s="125"/>
      <c r="H33" s="162"/>
      <c r="I33" s="123"/>
      <c r="J33" s="123"/>
      <c r="K33" s="123"/>
      <c r="L33" s="129"/>
      <c r="M33" s="127"/>
      <c r="N33" s="164"/>
      <c r="O33" s="129"/>
      <c r="P33" s="507"/>
      <c r="Q33" s="510"/>
      <c r="R33" s="507"/>
      <c r="S33" s="510"/>
    </row>
    <row r="34" spans="1:19" s="120" customFormat="1" ht="18" customHeight="1">
      <c r="A34" s="130" t="s">
        <v>45</v>
      </c>
      <c r="B34" s="131"/>
      <c r="C34" s="132"/>
      <c r="D34" s="132"/>
      <c r="E34" s="132"/>
      <c r="F34" s="133"/>
      <c r="G34" s="134"/>
      <c r="H34" s="131"/>
      <c r="I34" s="132"/>
      <c r="J34" s="132"/>
      <c r="K34" s="132"/>
      <c r="L34" s="133"/>
      <c r="M34" s="135"/>
      <c r="N34" s="136"/>
      <c r="O34" s="133"/>
      <c r="P34" s="508"/>
      <c r="Q34" s="511"/>
      <c r="R34" s="508"/>
      <c r="S34" s="511"/>
    </row>
    <row r="35" spans="1:19" s="120" customFormat="1" ht="18" customHeight="1" thickBot="1">
      <c r="A35" s="137" t="s">
        <v>46</v>
      </c>
      <c r="B35" s="138"/>
      <c r="C35" s="139"/>
      <c r="D35" s="139"/>
      <c r="E35" s="139"/>
      <c r="F35" s="140"/>
      <c r="G35" s="141"/>
      <c r="H35" s="138"/>
      <c r="I35" s="139"/>
      <c r="J35" s="139"/>
      <c r="K35" s="139"/>
      <c r="L35" s="140"/>
      <c r="M35" s="142"/>
      <c r="N35" s="143"/>
      <c r="O35" s="144"/>
      <c r="P35" s="509"/>
      <c r="Q35" s="512"/>
      <c r="R35" s="509"/>
      <c r="S35" s="512"/>
    </row>
    <row r="36" spans="1:19" s="120" customFormat="1" ht="27.6" customHeight="1">
      <c r="A36" s="145" t="s">
        <v>74</v>
      </c>
      <c r="B36" s="146">
        <f>VLOOKUP(B32,'Nasazení do skupin'!$B$5:$S$62,2,0)</f>
        <v>2270</v>
      </c>
      <c r="C36" s="147">
        <f>VLOOKUP(B32,'Nasazení do skupin'!$B$5:$S$62,5,0)</f>
        <v>875</v>
      </c>
      <c r="D36" s="148">
        <f>VLOOKUP(B32,'Nasazení do skupin'!$B$5:$S$62,8,0)</f>
        <v>0</v>
      </c>
      <c r="E36" s="148">
        <f>VLOOKUP(B32,'Nasazení do skupin'!$B$5:$S$62,11,0)</f>
        <v>0</v>
      </c>
      <c r="F36" s="171">
        <f>VLOOKUP(B32,'Nasazení do skupin'!$B$5:$S$62,14,0)</f>
        <v>0</v>
      </c>
      <c r="G36" s="173"/>
      <c r="H36" s="146">
        <f>VLOOKUP(H32,'Nasazení do skupin'!$B$5:$S$62,2,0)</f>
        <v>744</v>
      </c>
      <c r="I36" s="147">
        <f>VLOOKUP(H32,'Nasazení do skupin'!$B$5:$S$62,5,0)</f>
        <v>1518</v>
      </c>
      <c r="J36" s="148">
        <f>VLOOKUP(H32,'Nasazení do skupin'!$B$5:$S$62,8,0)</f>
        <v>5343</v>
      </c>
      <c r="K36" s="148">
        <f>VLOOKUP(H32,'Nasazení do skupin'!$B$5:$S$62,11,0)</f>
        <v>0</v>
      </c>
      <c r="L36" s="148">
        <f>VLOOKUP(H32,'Nasazení do skupin'!$B$5:$S$62,14,0)</f>
        <v>0</v>
      </c>
      <c r="M36" s="127"/>
      <c r="N36" s="149" t="s">
        <v>75</v>
      </c>
      <c r="O36" s="150"/>
      <c r="P36" s="150"/>
      <c r="Q36" s="150"/>
      <c r="R36" s="150"/>
      <c r="S36" s="151"/>
    </row>
    <row r="37" spans="1:19" s="120" customFormat="1" ht="88.15" customHeight="1" thickBot="1">
      <c r="A37" s="137" t="s">
        <v>76</v>
      </c>
      <c r="B37" s="152" t="str">
        <f>VLOOKUP(B32,'Nasazení do skupin'!$B$5:$S$62,3,0)</f>
        <v>Milan Kučera</v>
      </c>
      <c r="C37" s="153" t="str">
        <f>VLOOKUP(B32,'Nasazení do skupin'!$B$5:$S$62,6,0)</f>
        <v>Jiří Kalous</v>
      </c>
      <c r="D37" s="153">
        <f>VLOOKUP(B32,'Nasazení do skupin'!$B$5:$S$62,9,0)</f>
        <v>0</v>
      </c>
      <c r="E37" s="153">
        <f>VLOOKUP(B32,'Nasazení do skupin'!$B$5:$S$62,12,0)</f>
        <v>0</v>
      </c>
      <c r="F37" s="172">
        <f>VLOOKUP(B32,'Nasazení do skupin'!$B$5:$S$62,15,0)</f>
        <v>0</v>
      </c>
      <c r="G37" s="174"/>
      <c r="H37" s="152" t="str">
        <f>VLOOKUP(H32,'Nasazení do skupin'!$B$5:$S$62,3,0)</f>
        <v>Jan Chalupa</v>
      </c>
      <c r="I37" s="153" t="str">
        <f>VLOOKUP(H32,'Nasazení do skupin'!$B$5:$S$62,6,0)</f>
        <v>Michal Plachý</v>
      </c>
      <c r="J37" s="153" t="str">
        <f>VLOOKUP(H32,'Nasazení do skupin'!$B$5:$S$62,9,0)</f>
        <v>Ladislav Stupák</v>
      </c>
      <c r="K37" s="153">
        <f>VLOOKUP(H32,'Nasazení do skupin'!$B$5:$S$62,12,0)</f>
        <v>0</v>
      </c>
      <c r="L37" s="153">
        <f>VLOOKUP(H32,'Nasazení do skupin'!$B$5:$S$62,15,0)</f>
        <v>0</v>
      </c>
      <c r="M37" s="154"/>
      <c r="N37" s="150"/>
      <c r="O37" s="150"/>
      <c r="P37" s="150"/>
      <c r="Q37" s="150"/>
      <c r="R37" s="150"/>
      <c r="S37" s="151"/>
    </row>
    <row r="38" spans="1:19" s="120" customFormat="1" ht="18" customHeight="1" thickBot="1">
      <c r="A38" s="155" t="s">
        <v>77</v>
      </c>
      <c r="B38" s="156">
        <f>VLOOKUP(B32,'Nasazení do skupin'!$B$5:$S$62,4,0)</f>
        <v>11</v>
      </c>
      <c r="C38" s="157">
        <f>VLOOKUP(B32,'Nasazení do skupin'!$B$5:$S$62,7,0)</f>
        <v>99</v>
      </c>
      <c r="D38" s="157">
        <f>VLOOKUP(B32,'Nasazení do skupin'!$B$5:$S$62,10,0)</f>
        <v>0</v>
      </c>
      <c r="E38" s="157">
        <f>VLOOKUP(B32,'Nasazení do skupin'!$B$5:$S$62,13,0)</f>
        <v>0</v>
      </c>
      <c r="F38" s="170">
        <f>VLOOKUP(B32,'Nasazení do skupin'!$B$5:$S$62,16,0)</f>
        <v>0</v>
      </c>
      <c r="G38" s="158"/>
      <c r="H38" s="156">
        <f>VLOOKUP(H32,'Nasazení do skupin'!$B$5:$S$62,4,0)</f>
        <v>10</v>
      </c>
      <c r="I38" s="157">
        <f>VLOOKUP(H32,'Nasazení do skupin'!$B$5:$S$62,7,0)</f>
        <v>3</v>
      </c>
      <c r="J38" s="157">
        <f>VLOOKUP(H32,'Nasazení do skupin'!$B$5:$S$62,10,0)</f>
        <v>31</v>
      </c>
      <c r="K38" s="157">
        <f>VLOOKUP(H32,'Nasazení do skupin'!$B$5:$S$62,13,0)</f>
        <v>0</v>
      </c>
      <c r="L38" s="157">
        <f>VLOOKUP(H32,'Nasazení do skupin'!$B$5:$S$62,16,0)</f>
        <v>0</v>
      </c>
      <c r="M38" s="159"/>
      <c r="N38" s="160"/>
      <c r="O38" s="160"/>
      <c r="P38" s="160"/>
      <c r="Q38" s="160"/>
      <c r="R38" s="160"/>
      <c r="S38" s="161"/>
    </row>
    <row r="39" spans="1:19" s="120" customFormat="1" ht="12.75">
      <c r="A39" s="165"/>
      <c r="B39" s="166"/>
      <c r="C39" s="166"/>
      <c r="D39" s="166"/>
      <c r="E39" s="166"/>
      <c r="F39" s="166"/>
      <c r="G39" s="167"/>
      <c r="H39" s="168"/>
      <c r="I39" s="168"/>
      <c r="J39" s="168"/>
      <c r="K39" s="168"/>
      <c r="L39" s="168"/>
      <c r="M39" s="169"/>
      <c r="N39" s="150"/>
      <c r="O39" s="150"/>
      <c r="P39" s="150"/>
      <c r="Q39" s="150"/>
      <c r="R39" s="150"/>
      <c r="S39" s="150"/>
    </row>
  </sheetData>
  <mergeCells count="91">
    <mergeCell ref="P14:P16"/>
    <mergeCell ref="Q14:Q16"/>
    <mergeCell ref="R14:R16"/>
    <mergeCell ref="S14:S16"/>
    <mergeCell ref="A21:S21"/>
    <mergeCell ref="B11:F11"/>
    <mergeCell ref="G11:H11"/>
    <mergeCell ref="I11:M11"/>
    <mergeCell ref="N11:O11"/>
    <mergeCell ref="P11:S11"/>
    <mergeCell ref="A6:A7"/>
    <mergeCell ref="B6:F7"/>
    <mergeCell ref="G6:I7"/>
    <mergeCell ref="J6:M7"/>
    <mergeCell ref="N6:O7"/>
    <mergeCell ref="P10:S10"/>
    <mergeCell ref="P6:S7"/>
    <mergeCell ref="B8:F8"/>
    <mergeCell ref="I8:M8"/>
    <mergeCell ref="P8:S8"/>
    <mergeCell ref="B9:F9"/>
    <mergeCell ref="G9:H9"/>
    <mergeCell ref="I9:M9"/>
    <mergeCell ref="N9:O9"/>
    <mergeCell ref="P9:S9"/>
    <mergeCell ref="B10:F10"/>
    <mergeCell ref="I10:M10"/>
    <mergeCell ref="B1:D1"/>
    <mergeCell ref="A2:S2"/>
    <mergeCell ref="A4:A5"/>
    <mergeCell ref="B4:F5"/>
    <mergeCell ref="G4:I5"/>
    <mergeCell ref="J4:M5"/>
    <mergeCell ref="N4:O5"/>
    <mergeCell ref="P4:P5"/>
    <mergeCell ref="Q4:R5"/>
    <mergeCell ref="S4:S5"/>
    <mergeCell ref="P12:Q12"/>
    <mergeCell ref="R12:S12"/>
    <mergeCell ref="B13:F13"/>
    <mergeCell ref="H13:L13"/>
    <mergeCell ref="A12:A13"/>
    <mergeCell ref="B12:F12"/>
    <mergeCell ref="G12:G13"/>
    <mergeCell ref="H12:L12"/>
    <mergeCell ref="M12:M13"/>
    <mergeCell ref="N12:O12"/>
    <mergeCell ref="P25:S26"/>
    <mergeCell ref="A23:A24"/>
    <mergeCell ref="B23:F24"/>
    <mergeCell ref="G23:I24"/>
    <mergeCell ref="J23:M24"/>
    <mergeCell ref="N23:O24"/>
    <mergeCell ref="P23:P24"/>
    <mergeCell ref="Q23:R24"/>
    <mergeCell ref="A25:A26"/>
    <mergeCell ref="B25:F26"/>
    <mergeCell ref="G25:I26"/>
    <mergeCell ref="J25:M26"/>
    <mergeCell ref="N25:O26"/>
    <mergeCell ref="S23:S24"/>
    <mergeCell ref="I28:M28"/>
    <mergeCell ref="N28:O28"/>
    <mergeCell ref="P28:S28"/>
    <mergeCell ref="B27:F27"/>
    <mergeCell ref="I27:M27"/>
    <mergeCell ref="P27:S27"/>
    <mergeCell ref="B28:F28"/>
    <mergeCell ref="G28:H28"/>
    <mergeCell ref="P33:P35"/>
    <mergeCell ref="Q33:Q35"/>
    <mergeCell ref="R33:R35"/>
    <mergeCell ref="S33:S35"/>
    <mergeCell ref="A31:A32"/>
    <mergeCell ref="B31:F31"/>
    <mergeCell ref="H31:L31"/>
    <mergeCell ref="M31:M32"/>
    <mergeCell ref="N31:O31"/>
    <mergeCell ref="G31:G32"/>
    <mergeCell ref="P31:Q31"/>
    <mergeCell ref="R31:S31"/>
    <mergeCell ref="B32:F32"/>
    <mergeCell ref="H32:L32"/>
    <mergeCell ref="P29:S29"/>
    <mergeCell ref="B30:F30"/>
    <mergeCell ref="G30:H30"/>
    <mergeCell ref="I30:M30"/>
    <mergeCell ref="N30:O30"/>
    <mergeCell ref="P30:S30"/>
    <mergeCell ref="B29:F29"/>
    <mergeCell ref="I29:M29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Normal="100" workbookViewId="0">
      <selection activeCell="B19" sqref="B19"/>
    </sheetView>
  </sheetViews>
  <sheetFormatPr defaultRowHeight="12.75"/>
  <cols>
    <col min="1" max="1" width="3" style="39" customWidth="1"/>
    <col min="2" max="2" width="38" style="39" bestFit="1" customWidth="1"/>
    <col min="3" max="3" width="5.85546875" style="39" customWidth="1"/>
    <col min="4" max="4" width="16" style="39" customWidth="1"/>
    <col min="5" max="5" width="4.7109375" style="39" customWidth="1"/>
    <col min="6" max="6" width="5.85546875" style="39" customWidth="1"/>
    <col min="7" max="7" width="16" style="39" customWidth="1"/>
    <col min="8" max="8" width="4.7109375" style="49" customWidth="1"/>
    <col min="9" max="9" width="5.85546875" style="49" customWidth="1"/>
    <col min="10" max="10" width="16" style="49" customWidth="1"/>
    <col min="11" max="11" width="4.7109375" style="49" customWidth="1"/>
    <col min="12" max="12" width="5.85546875" style="49" customWidth="1"/>
    <col min="13" max="13" width="16" style="49" customWidth="1"/>
    <col min="14" max="14" width="4.7109375" style="49" customWidth="1"/>
    <col min="15" max="15" width="5.5703125" style="49" customWidth="1"/>
    <col min="16" max="16" width="16" style="49" customWidth="1"/>
    <col min="17" max="17" width="4.7109375" style="49" customWidth="1"/>
    <col min="18" max="18" width="12" style="49" customWidth="1"/>
    <col min="19" max="267" width="8.85546875" style="39"/>
    <col min="268" max="268" width="3" style="39" customWidth="1"/>
    <col min="269" max="270" width="8.85546875" style="39"/>
    <col min="271" max="271" width="17.42578125" style="39" customWidth="1"/>
    <col min="272" max="273" width="8.85546875" style="39"/>
    <col min="274" max="274" width="36.85546875" style="39" customWidth="1"/>
    <col min="275" max="523" width="8.85546875" style="39"/>
    <col min="524" max="524" width="3" style="39" customWidth="1"/>
    <col min="525" max="526" width="8.85546875" style="39"/>
    <col min="527" max="527" width="17.42578125" style="39" customWidth="1"/>
    <col min="528" max="529" width="8.85546875" style="39"/>
    <col min="530" max="530" width="36.85546875" style="39" customWidth="1"/>
    <col min="531" max="779" width="8.85546875" style="39"/>
    <col min="780" max="780" width="3" style="39" customWidth="1"/>
    <col min="781" max="782" width="8.85546875" style="39"/>
    <col min="783" max="783" width="17.42578125" style="39" customWidth="1"/>
    <col min="784" max="785" width="8.85546875" style="39"/>
    <col min="786" max="786" width="36.85546875" style="39" customWidth="1"/>
    <col min="787" max="1035" width="8.85546875" style="39"/>
    <col min="1036" max="1036" width="3" style="39" customWidth="1"/>
    <col min="1037" max="1038" width="8.85546875" style="39"/>
    <col min="1039" max="1039" width="17.42578125" style="39" customWidth="1"/>
    <col min="1040" max="1041" width="8.85546875" style="39"/>
    <col min="1042" max="1042" width="36.85546875" style="39" customWidth="1"/>
    <col min="1043" max="1291" width="8.85546875" style="39"/>
    <col min="1292" max="1292" width="3" style="39" customWidth="1"/>
    <col min="1293" max="1294" width="8.85546875" style="39"/>
    <col min="1295" max="1295" width="17.42578125" style="39" customWidth="1"/>
    <col min="1296" max="1297" width="8.85546875" style="39"/>
    <col min="1298" max="1298" width="36.85546875" style="39" customWidth="1"/>
    <col min="1299" max="1547" width="8.85546875" style="39"/>
    <col min="1548" max="1548" width="3" style="39" customWidth="1"/>
    <col min="1549" max="1550" width="8.85546875" style="39"/>
    <col min="1551" max="1551" width="17.42578125" style="39" customWidth="1"/>
    <col min="1552" max="1553" width="8.85546875" style="39"/>
    <col min="1554" max="1554" width="36.85546875" style="39" customWidth="1"/>
    <col min="1555" max="1803" width="8.85546875" style="39"/>
    <col min="1804" max="1804" width="3" style="39" customWidth="1"/>
    <col min="1805" max="1806" width="8.85546875" style="39"/>
    <col min="1807" max="1807" width="17.42578125" style="39" customWidth="1"/>
    <col min="1808" max="1809" width="8.85546875" style="39"/>
    <col min="1810" max="1810" width="36.85546875" style="39" customWidth="1"/>
    <col min="1811" max="2059" width="8.85546875" style="39"/>
    <col min="2060" max="2060" width="3" style="39" customWidth="1"/>
    <col min="2061" max="2062" width="8.85546875" style="39"/>
    <col min="2063" max="2063" width="17.42578125" style="39" customWidth="1"/>
    <col min="2064" max="2065" width="8.85546875" style="39"/>
    <col min="2066" max="2066" width="36.85546875" style="39" customWidth="1"/>
    <col min="2067" max="2315" width="8.85546875" style="39"/>
    <col min="2316" max="2316" width="3" style="39" customWidth="1"/>
    <col min="2317" max="2318" width="8.85546875" style="39"/>
    <col min="2319" max="2319" width="17.42578125" style="39" customWidth="1"/>
    <col min="2320" max="2321" width="8.85546875" style="39"/>
    <col min="2322" max="2322" width="36.85546875" style="39" customWidth="1"/>
    <col min="2323" max="2571" width="8.85546875" style="39"/>
    <col min="2572" max="2572" width="3" style="39" customWidth="1"/>
    <col min="2573" max="2574" width="8.85546875" style="39"/>
    <col min="2575" max="2575" width="17.42578125" style="39" customWidth="1"/>
    <col min="2576" max="2577" width="8.85546875" style="39"/>
    <col min="2578" max="2578" width="36.85546875" style="39" customWidth="1"/>
    <col min="2579" max="2827" width="8.85546875" style="39"/>
    <col min="2828" max="2828" width="3" style="39" customWidth="1"/>
    <col min="2829" max="2830" width="8.85546875" style="39"/>
    <col min="2831" max="2831" width="17.42578125" style="39" customWidth="1"/>
    <col min="2832" max="2833" width="8.85546875" style="39"/>
    <col min="2834" max="2834" width="36.85546875" style="39" customWidth="1"/>
    <col min="2835" max="3083" width="8.85546875" style="39"/>
    <col min="3084" max="3084" width="3" style="39" customWidth="1"/>
    <col min="3085" max="3086" width="8.85546875" style="39"/>
    <col min="3087" max="3087" width="17.42578125" style="39" customWidth="1"/>
    <col min="3088" max="3089" width="8.85546875" style="39"/>
    <col min="3090" max="3090" width="36.85546875" style="39" customWidth="1"/>
    <col min="3091" max="3339" width="8.85546875" style="39"/>
    <col min="3340" max="3340" width="3" style="39" customWidth="1"/>
    <col min="3341" max="3342" width="8.85546875" style="39"/>
    <col min="3343" max="3343" width="17.42578125" style="39" customWidth="1"/>
    <col min="3344" max="3345" width="8.85546875" style="39"/>
    <col min="3346" max="3346" width="36.85546875" style="39" customWidth="1"/>
    <col min="3347" max="3595" width="8.85546875" style="39"/>
    <col min="3596" max="3596" width="3" style="39" customWidth="1"/>
    <col min="3597" max="3598" width="8.85546875" style="39"/>
    <col min="3599" max="3599" width="17.42578125" style="39" customWidth="1"/>
    <col min="3600" max="3601" width="8.85546875" style="39"/>
    <col min="3602" max="3602" width="36.85546875" style="39" customWidth="1"/>
    <col min="3603" max="3851" width="8.85546875" style="39"/>
    <col min="3852" max="3852" width="3" style="39" customWidth="1"/>
    <col min="3853" max="3854" width="8.85546875" style="39"/>
    <col min="3855" max="3855" width="17.42578125" style="39" customWidth="1"/>
    <col min="3856" max="3857" width="8.85546875" style="39"/>
    <col min="3858" max="3858" width="36.85546875" style="39" customWidth="1"/>
    <col min="3859" max="4107" width="8.85546875" style="39"/>
    <col min="4108" max="4108" width="3" style="39" customWidth="1"/>
    <col min="4109" max="4110" width="8.85546875" style="39"/>
    <col min="4111" max="4111" width="17.42578125" style="39" customWidth="1"/>
    <col min="4112" max="4113" width="8.85546875" style="39"/>
    <col min="4114" max="4114" width="36.85546875" style="39" customWidth="1"/>
    <col min="4115" max="4363" width="8.85546875" style="39"/>
    <col min="4364" max="4364" width="3" style="39" customWidth="1"/>
    <col min="4365" max="4366" width="8.85546875" style="39"/>
    <col min="4367" max="4367" width="17.42578125" style="39" customWidth="1"/>
    <col min="4368" max="4369" width="8.85546875" style="39"/>
    <col min="4370" max="4370" width="36.85546875" style="39" customWidth="1"/>
    <col min="4371" max="4619" width="8.85546875" style="39"/>
    <col min="4620" max="4620" width="3" style="39" customWidth="1"/>
    <col min="4621" max="4622" width="8.85546875" style="39"/>
    <col min="4623" max="4623" width="17.42578125" style="39" customWidth="1"/>
    <col min="4624" max="4625" width="8.85546875" style="39"/>
    <col min="4626" max="4626" width="36.85546875" style="39" customWidth="1"/>
    <col min="4627" max="4875" width="8.85546875" style="39"/>
    <col min="4876" max="4876" width="3" style="39" customWidth="1"/>
    <col min="4877" max="4878" width="8.85546875" style="39"/>
    <col min="4879" max="4879" width="17.42578125" style="39" customWidth="1"/>
    <col min="4880" max="4881" width="8.85546875" style="39"/>
    <col min="4882" max="4882" width="36.85546875" style="39" customWidth="1"/>
    <col min="4883" max="5131" width="8.85546875" style="39"/>
    <col min="5132" max="5132" width="3" style="39" customWidth="1"/>
    <col min="5133" max="5134" width="8.85546875" style="39"/>
    <col min="5135" max="5135" width="17.42578125" style="39" customWidth="1"/>
    <col min="5136" max="5137" width="8.85546875" style="39"/>
    <col min="5138" max="5138" width="36.85546875" style="39" customWidth="1"/>
    <col min="5139" max="5387" width="8.85546875" style="39"/>
    <col min="5388" max="5388" width="3" style="39" customWidth="1"/>
    <col min="5389" max="5390" width="8.85546875" style="39"/>
    <col min="5391" max="5391" width="17.42578125" style="39" customWidth="1"/>
    <col min="5392" max="5393" width="8.85546875" style="39"/>
    <col min="5394" max="5394" width="36.85546875" style="39" customWidth="1"/>
    <col min="5395" max="5643" width="8.85546875" style="39"/>
    <col min="5644" max="5644" width="3" style="39" customWidth="1"/>
    <col min="5645" max="5646" width="8.85546875" style="39"/>
    <col min="5647" max="5647" width="17.42578125" style="39" customWidth="1"/>
    <col min="5648" max="5649" width="8.85546875" style="39"/>
    <col min="5650" max="5650" width="36.85546875" style="39" customWidth="1"/>
    <col min="5651" max="5899" width="8.85546875" style="39"/>
    <col min="5900" max="5900" width="3" style="39" customWidth="1"/>
    <col min="5901" max="5902" width="8.85546875" style="39"/>
    <col min="5903" max="5903" width="17.42578125" style="39" customWidth="1"/>
    <col min="5904" max="5905" width="8.85546875" style="39"/>
    <col min="5906" max="5906" width="36.85546875" style="39" customWidth="1"/>
    <col min="5907" max="6155" width="8.85546875" style="39"/>
    <col min="6156" max="6156" width="3" style="39" customWidth="1"/>
    <col min="6157" max="6158" width="8.85546875" style="39"/>
    <col min="6159" max="6159" width="17.42578125" style="39" customWidth="1"/>
    <col min="6160" max="6161" width="8.85546875" style="39"/>
    <col min="6162" max="6162" width="36.85546875" style="39" customWidth="1"/>
    <col min="6163" max="6411" width="8.85546875" style="39"/>
    <col min="6412" max="6412" width="3" style="39" customWidth="1"/>
    <col min="6413" max="6414" width="8.85546875" style="39"/>
    <col min="6415" max="6415" width="17.42578125" style="39" customWidth="1"/>
    <col min="6416" max="6417" width="8.85546875" style="39"/>
    <col min="6418" max="6418" width="36.85546875" style="39" customWidth="1"/>
    <col min="6419" max="6667" width="8.85546875" style="39"/>
    <col min="6668" max="6668" width="3" style="39" customWidth="1"/>
    <col min="6669" max="6670" width="8.85546875" style="39"/>
    <col min="6671" max="6671" width="17.42578125" style="39" customWidth="1"/>
    <col min="6672" max="6673" width="8.85546875" style="39"/>
    <col min="6674" max="6674" width="36.85546875" style="39" customWidth="1"/>
    <col min="6675" max="6923" width="8.85546875" style="39"/>
    <col min="6924" max="6924" width="3" style="39" customWidth="1"/>
    <col min="6925" max="6926" width="8.85546875" style="39"/>
    <col min="6927" max="6927" width="17.42578125" style="39" customWidth="1"/>
    <col min="6928" max="6929" width="8.85546875" style="39"/>
    <col min="6930" max="6930" width="36.85546875" style="39" customWidth="1"/>
    <col min="6931" max="7179" width="8.85546875" style="39"/>
    <col min="7180" max="7180" width="3" style="39" customWidth="1"/>
    <col min="7181" max="7182" width="8.85546875" style="39"/>
    <col min="7183" max="7183" width="17.42578125" style="39" customWidth="1"/>
    <col min="7184" max="7185" width="8.85546875" style="39"/>
    <col min="7186" max="7186" width="36.85546875" style="39" customWidth="1"/>
    <col min="7187" max="7435" width="8.85546875" style="39"/>
    <col min="7436" max="7436" width="3" style="39" customWidth="1"/>
    <col min="7437" max="7438" width="8.85546875" style="39"/>
    <col min="7439" max="7439" width="17.42578125" style="39" customWidth="1"/>
    <col min="7440" max="7441" width="8.85546875" style="39"/>
    <col min="7442" max="7442" width="36.85546875" style="39" customWidth="1"/>
    <col min="7443" max="7691" width="8.85546875" style="39"/>
    <col min="7692" max="7692" width="3" style="39" customWidth="1"/>
    <col min="7693" max="7694" width="8.85546875" style="39"/>
    <col min="7695" max="7695" width="17.42578125" style="39" customWidth="1"/>
    <col min="7696" max="7697" width="8.85546875" style="39"/>
    <col min="7698" max="7698" width="36.85546875" style="39" customWidth="1"/>
    <col min="7699" max="7947" width="8.85546875" style="39"/>
    <col min="7948" max="7948" width="3" style="39" customWidth="1"/>
    <col min="7949" max="7950" width="8.85546875" style="39"/>
    <col min="7951" max="7951" width="17.42578125" style="39" customWidth="1"/>
    <col min="7952" max="7953" width="8.85546875" style="39"/>
    <col min="7954" max="7954" width="36.85546875" style="39" customWidth="1"/>
    <col min="7955" max="8203" width="8.85546875" style="39"/>
    <col min="8204" max="8204" width="3" style="39" customWidth="1"/>
    <col min="8205" max="8206" width="8.85546875" style="39"/>
    <col min="8207" max="8207" width="17.42578125" style="39" customWidth="1"/>
    <col min="8208" max="8209" width="8.85546875" style="39"/>
    <col min="8210" max="8210" width="36.85546875" style="39" customWidth="1"/>
    <col min="8211" max="8459" width="8.85546875" style="39"/>
    <col min="8460" max="8460" width="3" style="39" customWidth="1"/>
    <col min="8461" max="8462" width="8.85546875" style="39"/>
    <col min="8463" max="8463" width="17.42578125" style="39" customWidth="1"/>
    <col min="8464" max="8465" width="8.85546875" style="39"/>
    <col min="8466" max="8466" width="36.85546875" style="39" customWidth="1"/>
    <col min="8467" max="8715" width="8.85546875" style="39"/>
    <col min="8716" max="8716" width="3" style="39" customWidth="1"/>
    <col min="8717" max="8718" width="8.85546875" style="39"/>
    <col min="8719" max="8719" width="17.42578125" style="39" customWidth="1"/>
    <col min="8720" max="8721" width="8.85546875" style="39"/>
    <col min="8722" max="8722" width="36.85546875" style="39" customWidth="1"/>
    <col min="8723" max="8971" width="8.85546875" style="39"/>
    <col min="8972" max="8972" width="3" style="39" customWidth="1"/>
    <col min="8973" max="8974" width="8.85546875" style="39"/>
    <col min="8975" max="8975" width="17.42578125" style="39" customWidth="1"/>
    <col min="8976" max="8977" width="8.85546875" style="39"/>
    <col min="8978" max="8978" width="36.85546875" style="39" customWidth="1"/>
    <col min="8979" max="9227" width="8.85546875" style="39"/>
    <col min="9228" max="9228" width="3" style="39" customWidth="1"/>
    <col min="9229" max="9230" width="8.85546875" style="39"/>
    <col min="9231" max="9231" width="17.42578125" style="39" customWidth="1"/>
    <col min="9232" max="9233" width="8.85546875" style="39"/>
    <col min="9234" max="9234" width="36.85546875" style="39" customWidth="1"/>
    <col min="9235" max="9483" width="8.85546875" style="39"/>
    <col min="9484" max="9484" width="3" style="39" customWidth="1"/>
    <col min="9485" max="9486" width="8.85546875" style="39"/>
    <col min="9487" max="9487" width="17.42578125" style="39" customWidth="1"/>
    <col min="9488" max="9489" width="8.85546875" style="39"/>
    <col min="9490" max="9490" width="36.85546875" style="39" customWidth="1"/>
    <col min="9491" max="9739" width="8.85546875" style="39"/>
    <col min="9740" max="9740" width="3" style="39" customWidth="1"/>
    <col min="9741" max="9742" width="8.85546875" style="39"/>
    <col min="9743" max="9743" width="17.42578125" style="39" customWidth="1"/>
    <col min="9744" max="9745" width="8.85546875" style="39"/>
    <col min="9746" max="9746" width="36.85546875" style="39" customWidth="1"/>
    <col min="9747" max="9995" width="8.85546875" style="39"/>
    <col min="9996" max="9996" width="3" style="39" customWidth="1"/>
    <col min="9997" max="9998" width="8.85546875" style="39"/>
    <col min="9999" max="9999" width="17.42578125" style="39" customWidth="1"/>
    <col min="10000" max="10001" width="8.85546875" style="39"/>
    <col min="10002" max="10002" width="36.85546875" style="39" customWidth="1"/>
    <col min="10003" max="10251" width="8.85546875" style="39"/>
    <col min="10252" max="10252" width="3" style="39" customWidth="1"/>
    <col min="10253" max="10254" width="8.85546875" style="39"/>
    <col min="10255" max="10255" width="17.42578125" style="39" customWidth="1"/>
    <col min="10256" max="10257" width="8.85546875" style="39"/>
    <col min="10258" max="10258" width="36.85546875" style="39" customWidth="1"/>
    <col min="10259" max="10507" width="8.85546875" style="39"/>
    <col min="10508" max="10508" width="3" style="39" customWidth="1"/>
    <col min="10509" max="10510" width="8.85546875" style="39"/>
    <col min="10511" max="10511" width="17.42578125" style="39" customWidth="1"/>
    <col min="10512" max="10513" width="8.85546875" style="39"/>
    <col min="10514" max="10514" width="36.85546875" style="39" customWidth="1"/>
    <col min="10515" max="10763" width="8.85546875" style="39"/>
    <col min="10764" max="10764" width="3" style="39" customWidth="1"/>
    <col min="10765" max="10766" width="8.85546875" style="39"/>
    <col min="10767" max="10767" width="17.42578125" style="39" customWidth="1"/>
    <col min="10768" max="10769" width="8.85546875" style="39"/>
    <col min="10770" max="10770" width="36.85546875" style="39" customWidth="1"/>
    <col min="10771" max="11019" width="8.85546875" style="39"/>
    <col min="11020" max="11020" width="3" style="39" customWidth="1"/>
    <col min="11021" max="11022" width="8.85546875" style="39"/>
    <col min="11023" max="11023" width="17.42578125" style="39" customWidth="1"/>
    <col min="11024" max="11025" width="8.85546875" style="39"/>
    <col min="11026" max="11026" width="36.85546875" style="39" customWidth="1"/>
    <col min="11027" max="11275" width="8.85546875" style="39"/>
    <col min="11276" max="11276" width="3" style="39" customWidth="1"/>
    <col min="11277" max="11278" width="8.85546875" style="39"/>
    <col min="11279" max="11279" width="17.42578125" style="39" customWidth="1"/>
    <col min="11280" max="11281" width="8.85546875" style="39"/>
    <col min="11282" max="11282" width="36.85546875" style="39" customWidth="1"/>
    <col min="11283" max="11531" width="8.85546875" style="39"/>
    <col min="11532" max="11532" width="3" style="39" customWidth="1"/>
    <col min="11533" max="11534" width="8.85546875" style="39"/>
    <col min="11535" max="11535" width="17.42578125" style="39" customWidth="1"/>
    <col min="11536" max="11537" width="8.85546875" style="39"/>
    <col min="11538" max="11538" width="36.85546875" style="39" customWidth="1"/>
    <col min="11539" max="11787" width="8.85546875" style="39"/>
    <col min="11788" max="11788" width="3" style="39" customWidth="1"/>
    <col min="11789" max="11790" width="8.85546875" style="39"/>
    <col min="11791" max="11791" width="17.42578125" style="39" customWidth="1"/>
    <col min="11792" max="11793" width="8.85546875" style="39"/>
    <col min="11794" max="11794" width="36.85546875" style="39" customWidth="1"/>
    <col min="11795" max="12043" width="8.85546875" style="39"/>
    <col min="12044" max="12044" width="3" style="39" customWidth="1"/>
    <col min="12045" max="12046" width="8.85546875" style="39"/>
    <col min="12047" max="12047" width="17.42578125" style="39" customWidth="1"/>
    <col min="12048" max="12049" width="8.85546875" style="39"/>
    <col min="12050" max="12050" width="36.85546875" style="39" customWidth="1"/>
    <col min="12051" max="12299" width="8.85546875" style="39"/>
    <col min="12300" max="12300" width="3" style="39" customWidth="1"/>
    <col min="12301" max="12302" width="8.85546875" style="39"/>
    <col min="12303" max="12303" width="17.42578125" style="39" customWidth="1"/>
    <col min="12304" max="12305" width="8.85546875" style="39"/>
    <col min="12306" max="12306" width="36.85546875" style="39" customWidth="1"/>
    <col min="12307" max="12555" width="8.85546875" style="39"/>
    <col min="12556" max="12556" width="3" style="39" customWidth="1"/>
    <col min="12557" max="12558" width="8.85546875" style="39"/>
    <col min="12559" max="12559" width="17.42578125" style="39" customWidth="1"/>
    <col min="12560" max="12561" width="8.85546875" style="39"/>
    <col min="12562" max="12562" width="36.85546875" style="39" customWidth="1"/>
    <col min="12563" max="12811" width="8.85546875" style="39"/>
    <col min="12812" max="12812" width="3" style="39" customWidth="1"/>
    <col min="12813" max="12814" width="8.85546875" style="39"/>
    <col min="12815" max="12815" width="17.42578125" style="39" customWidth="1"/>
    <col min="12816" max="12817" width="8.85546875" style="39"/>
    <col min="12818" max="12818" width="36.85546875" style="39" customWidth="1"/>
    <col min="12819" max="13067" width="8.85546875" style="39"/>
    <col min="13068" max="13068" width="3" style="39" customWidth="1"/>
    <col min="13069" max="13070" width="8.85546875" style="39"/>
    <col min="13071" max="13071" width="17.42578125" style="39" customWidth="1"/>
    <col min="13072" max="13073" width="8.85546875" style="39"/>
    <col min="13074" max="13074" width="36.85546875" style="39" customWidth="1"/>
    <col min="13075" max="13323" width="8.85546875" style="39"/>
    <col min="13324" max="13324" width="3" style="39" customWidth="1"/>
    <col min="13325" max="13326" width="8.85546875" style="39"/>
    <col min="13327" max="13327" width="17.42578125" style="39" customWidth="1"/>
    <col min="13328" max="13329" width="8.85546875" style="39"/>
    <col min="13330" max="13330" width="36.85546875" style="39" customWidth="1"/>
    <col min="13331" max="13579" width="8.85546875" style="39"/>
    <col min="13580" max="13580" width="3" style="39" customWidth="1"/>
    <col min="13581" max="13582" width="8.85546875" style="39"/>
    <col min="13583" max="13583" width="17.42578125" style="39" customWidth="1"/>
    <col min="13584" max="13585" width="8.85546875" style="39"/>
    <col min="13586" max="13586" width="36.85546875" style="39" customWidth="1"/>
    <col min="13587" max="13835" width="8.85546875" style="39"/>
    <col min="13836" max="13836" width="3" style="39" customWidth="1"/>
    <col min="13837" max="13838" width="8.85546875" style="39"/>
    <col min="13839" max="13839" width="17.42578125" style="39" customWidth="1"/>
    <col min="13840" max="13841" width="8.85546875" style="39"/>
    <col min="13842" max="13842" width="36.85546875" style="39" customWidth="1"/>
    <col min="13843" max="14091" width="8.85546875" style="39"/>
    <col min="14092" max="14092" width="3" style="39" customWidth="1"/>
    <col min="14093" max="14094" width="8.85546875" style="39"/>
    <col min="14095" max="14095" width="17.42578125" style="39" customWidth="1"/>
    <col min="14096" max="14097" width="8.85546875" style="39"/>
    <col min="14098" max="14098" width="36.85546875" style="39" customWidth="1"/>
    <col min="14099" max="14347" width="8.85546875" style="39"/>
    <col min="14348" max="14348" width="3" style="39" customWidth="1"/>
    <col min="14349" max="14350" width="8.85546875" style="39"/>
    <col min="14351" max="14351" width="17.42578125" style="39" customWidth="1"/>
    <col min="14352" max="14353" width="8.85546875" style="39"/>
    <col min="14354" max="14354" width="36.85546875" style="39" customWidth="1"/>
    <col min="14355" max="14603" width="8.85546875" style="39"/>
    <col min="14604" max="14604" width="3" style="39" customWidth="1"/>
    <col min="14605" max="14606" width="8.85546875" style="39"/>
    <col min="14607" max="14607" width="17.42578125" style="39" customWidth="1"/>
    <col min="14608" max="14609" width="8.85546875" style="39"/>
    <col min="14610" max="14610" width="36.85546875" style="39" customWidth="1"/>
    <col min="14611" max="14859" width="8.85546875" style="39"/>
    <col min="14860" max="14860" width="3" style="39" customWidth="1"/>
    <col min="14861" max="14862" width="8.85546875" style="39"/>
    <col min="14863" max="14863" width="17.42578125" style="39" customWidth="1"/>
    <col min="14864" max="14865" width="8.85546875" style="39"/>
    <col min="14866" max="14866" width="36.85546875" style="39" customWidth="1"/>
    <col min="14867" max="15115" width="8.85546875" style="39"/>
    <col min="15116" max="15116" width="3" style="39" customWidth="1"/>
    <col min="15117" max="15118" width="8.85546875" style="39"/>
    <col min="15119" max="15119" width="17.42578125" style="39" customWidth="1"/>
    <col min="15120" max="15121" width="8.85546875" style="39"/>
    <col min="15122" max="15122" width="36.85546875" style="39" customWidth="1"/>
    <col min="15123" max="15371" width="8.85546875" style="39"/>
    <col min="15372" max="15372" width="3" style="39" customWidth="1"/>
    <col min="15373" max="15374" width="8.85546875" style="39"/>
    <col min="15375" max="15375" width="17.42578125" style="39" customWidth="1"/>
    <col min="15376" max="15377" width="8.85546875" style="39"/>
    <col min="15378" max="15378" width="36.85546875" style="39" customWidth="1"/>
    <col min="15379" max="15627" width="8.85546875" style="39"/>
    <col min="15628" max="15628" width="3" style="39" customWidth="1"/>
    <col min="15629" max="15630" width="8.85546875" style="39"/>
    <col min="15631" max="15631" width="17.42578125" style="39" customWidth="1"/>
    <col min="15632" max="15633" width="8.85546875" style="39"/>
    <col min="15634" max="15634" width="36.85546875" style="39" customWidth="1"/>
    <col min="15635" max="15883" width="8.85546875" style="39"/>
    <col min="15884" max="15884" width="3" style="39" customWidth="1"/>
    <col min="15885" max="15886" width="8.85546875" style="39"/>
    <col min="15887" max="15887" width="17.42578125" style="39" customWidth="1"/>
    <col min="15888" max="15889" width="8.85546875" style="39"/>
    <col min="15890" max="15890" width="36.85546875" style="39" customWidth="1"/>
    <col min="15891" max="16139" width="8.85546875" style="39"/>
    <col min="16140" max="16140" width="3" style="39" customWidth="1"/>
    <col min="16141" max="16142" width="8.85546875" style="39"/>
    <col min="16143" max="16143" width="17.42578125" style="39" customWidth="1"/>
    <col min="16144" max="16145" width="8.85546875" style="39"/>
    <col min="16146" max="16146" width="36.85546875" style="39" customWidth="1"/>
    <col min="16147" max="16384" width="8.85546875" style="39"/>
  </cols>
  <sheetData>
    <row r="1" spans="1:19" ht="13.15" customHeight="1">
      <c r="A1" s="255" t="s">
        <v>94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</row>
    <row r="2" spans="1:19" ht="13.15" customHeight="1">
      <c r="A2" s="257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24.6" customHeight="1">
      <c r="A3" s="259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</row>
    <row r="4" spans="1:19" s="40" customFormat="1" ht="14.25">
      <c r="A4" s="78"/>
      <c r="B4" s="79" t="s">
        <v>47</v>
      </c>
      <c r="C4" s="83" t="s">
        <v>48</v>
      </c>
      <c r="D4" s="80" t="s">
        <v>49</v>
      </c>
      <c r="E4" s="81" t="s">
        <v>50</v>
      </c>
      <c r="F4" s="82" t="s">
        <v>48</v>
      </c>
      <c r="G4" s="80" t="s">
        <v>49</v>
      </c>
      <c r="H4" s="81" t="s">
        <v>50</v>
      </c>
      <c r="I4" s="82" t="s">
        <v>48</v>
      </c>
      <c r="J4" s="80" t="s">
        <v>49</v>
      </c>
      <c r="K4" s="81" t="s">
        <v>50</v>
      </c>
      <c r="L4" s="83" t="s">
        <v>48</v>
      </c>
      <c r="M4" s="80" t="s">
        <v>49</v>
      </c>
      <c r="N4" s="81" t="s">
        <v>50</v>
      </c>
      <c r="O4" s="82" t="s">
        <v>48</v>
      </c>
      <c r="P4" s="80" t="s">
        <v>49</v>
      </c>
      <c r="Q4" s="81" t="s">
        <v>50</v>
      </c>
      <c r="R4" s="84" t="s">
        <v>51</v>
      </c>
      <c r="S4" s="84" t="s">
        <v>52</v>
      </c>
    </row>
    <row r="5" spans="1:19" ht="14.45" customHeight="1">
      <c r="A5" s="85">
        <v>1</v>
      </c>
      <c r="B5" s="214" t="s">
        <v>88</v>
      </c>
      <c r="C5" s="215">
        <v>2493</v>
      </c>
      <c r="D5" s="216" t="s">
        <v>167</v>
      </c>
      <c r="E5" s="217">
        <v>7</v>
      </c>
      <c r="F5" s="218">
        <v>209</v>
      </c>
      <c r="G5" s="216" t="s">
        <v>168</v>
      </c>
      <c r="H5" s="219">
        <v>11</v>
      </c>
      <c r="I5" s="229"/>
      <c r="J5" s="228"/>
      <c r="K5" s="219"/>
      <c r="L5" s="215"/>
      <c r="M5" s="216"/>
      <c r="N5" s="219"/>
      <c r="O5" s="218"/>
      <c r="P5" s="216"/>
      <c r="Q5" s="219"/>
      <c r="R5" s="220"/>
      <c r="S5" s="220" t="s">
        <v>169</v>
      </c>
    </row>
    <row r="6" spans="1:19" ht="15">
      <c r="A6" s="85">
        <v>2</v>
      </c>
      <c r="B6" s="214" t="s">
        <v>89</v>
      </c>
      <c r="C6" s="215">
        <v>549</v>
      </c>
      <c r="D6" s="216" t="s">
        <v>154</v>
      </c>
      <c r="E6" s="217">
        <v>3</v>
      </c>
      <c r="F6" s="218">
        <v>548</v>
      </c>
      <c r="G6" s="216" t="s">
        <v>155</v>
      </c>
      <c r="H6" s="219">
        <v>8</v>
      </c>
      <c r="I6" s="229">
        <v>547</v>
      </c>
      <c r="J6" s="228" t="s">
        <v>156</v>
      </c>
      <c r="K6" s="219">
        <v>5</v>
      </c>
      <c r="L6" s="215"/>
      <c r="M6" s="216"/>
      <c r="N6" s="219"/>
      <c r="O6" s="218"/>
      <c r="P6" s="216"/>
      <c r="Q6" s="219"/>
      <c r="R6" s="220"/>
      <c r="S6" s="220" t="s">
        <v>163</v>
      </c>
    </row>
    <row r="7" spans="1:19" ht="15">
      <c r="A7" s="85">
        <v>3</v>
      </c>
      <c r="B7" s="214" t="s">
        <v>90</v>
      </c>
      <c r="C7" s="215">
        <v>551</v>
      </c>
      <c r="D7" s="216" t="s">
        <v>157</v>
      </c>
      <c r="E7" s="217">
        <v>6</v>
      </c>
      <c r="F7" s="218">
        <v>552</v>
      </c>
      <c r="G7" s="216" t="s">
        <v>158</v>
      </c>
      <c r="H7" s="219">
        <v>9</v>
      </c>
      <c r="I7" s="229">
        <v>354</v>
      </c>
      <c r="J7" s="228" t="s">
        <v>159</v>
      </c>
      <c r="K7" s="219">
        <v>12</v>
      </c>
      <c r="L7" s="215"/>
      <c r="M7" s="216"/>
      <c r="N7" s="219"/>
      <c r="O7" s="218"/>
      <c r="P7" s="216"/>
      <c r="Q7" s="219"/>
      <c r="R7" s="220"/>
      <c r="S7" s="220" t="s">
        <v>163</v>
      </c>
    </row>
    <row r="8" spans="1:19" ht="15">
      <c r="A8" s="85">
        <v>4</v>
      </c>
      <c r="B8" s="214" t="s">
        <v>103</v>
      </c>
      <c r="C8" s="215">
        <v>1162</v>
      </c>
      <c r="D8" s="216" t="s">
        <v>160</v>
      </c>
      <c r="E8" s="217">
        <v>11</v>
      </c>
      <c r="F8" s="218">
        <v>557</v>
      </c>
      <c r="G8" s="216" t="s">
        <v>161</v>
      </c>
      <c r="H8" s="219">
        <v>7</v>
      </c>
      <c r="I8" s="229">
        <v>558</v>
      </c>
      <c r="J8" s="228" t="s">
        <v>162</v>
      </c>
      <c r="K8" s="219">
        <v>2</v>
      </c>
      <c r="L8" s="215"/>
      <c r="M8" s="216"/>
      <c r="N8" s="219"/>
      <c r="O8" s="218"/>
      <c r="P8" s="216"/>
      <c r="Q8" s="219"/>
      <c r="R8" s="220"/>
      <c r="S8" s="220" t="s">
        <v>163</v>
      </c>
    </row>
    <row r="9" spans="1:19" ht="15">
      <c r="A9" s="85">
        <v>5</v>
      </c>
      <c r="B9" s="214" t="s">
        <v>104</v>
      </c>
      <c r="C9" s="215">
        <v>546</v>
      </c>
      <c r="D9" s="216" t="s">
        <v>176</v>
      </c>
      <c r="E9" s="217">
        <v>4</v>
      </c>
      <c r="F9" s="218">
        <v>544</v>
      </c>
      <c r="G9" s="216" t="s">
        <v>118</v>
      </c>
      <c r="H9" s="219">
        <v>10</v>
      </c>
      <c r="I9" s="229">
        <v>5873</v>
      </c>
      <c r="J9" s="228" t="s">
        <v>182</v>
      </c>
      <c r="K9" s="219">
        <v>17</v>
      </c>
      <c r="L9" s="215"/>
      <c r="M9" s="216"/>
      <c r="N9" s="219"/>
      <c r="O9" s="218"/>
      <c r="P9" s="216"/>
      <c r="Q9" s="219"/>
      <c r="R9" s="220"/>
      <c r="S9" s="220" t="s">
        <v>163</v>
      </c>
    </row>
    <row r="10" spans="1:19" ht="15">
      <c r="A10" s="85">
        <v>6</v>
      </c>
      <c r="B10" s="214" t="s">
        <v>112</v>
      </c>
      <c r="C10" s="215">
        <v>5151</v>
      </c>
      <c r="D10" s="216" t="s">
        <v>170</v>
      </c>
      <c r="E10" s="217">
        <v>16</v>
      </c>
      <c r="F10" s="218">
        <v>174</v>
      </c>
      <c r="G10" s="216" t="s">
        <v>171</v>
      </c>
      <c r="H10" s="219">
        <v>9</v>
      </c>
      <c r="I10" s="229">
        <v>173</v>
      </c>
      <c r="J10" s="228" t="s">
        <v>172</v>
      </c>
      <c r="K10" s="219">
        <v>5</v>
      </c>
      <c r="L10" s="215"/>
      <c r="M10" s="216"/>
      <c r="N10" s="219"/>
      <c r="O10" s="218"/>
      <c r="P10" s="216"/>
      <c r="Q10" s="219"/>
      <c r="R10" s="220"/>
      <c r="S10" s="220" t="s">
        <v>175</v>
      </c>
    </row>
    <row r="11" spans="1:19" ht="15">
      <c r="A11" s="85">
        <v>7</v>
      </c>
      <c r="B11" s="214" t="s">
        <v>113</v>
      </c>
      <c r="C11" s="215">
        <v>2124</v>
      </c>
      <c r="D11" s="216" t="s">
        <v>173</v>
      </c>
      <c r="E11" s="217">
        <v>18</v>
      </c>
      <c r="F11" s="218">
        <v>170</v>
      </c>
      <c r="G11" s="216" t="s">
        <v>174</v>
      </c>
      <c r="H11" s="219">
        <v>12</v>
      </c>
      <c r="I11" s="229">
        <v>171</v>
      </c>
      <c r="J11" s="228" t="s">
        <v>127</v>
      </c>
      <c r="K11" s="219">
        <v>13</v>
      </c>
      <c r="L11" s="215"/>
      <c r="M11" s="216"/>
      <c r="N11" s="219"/>
      <c r="O11" s="218"/>
      <c r="P11" s="216"/>
      <c r="Q11" s="219"/>
      <c r="R11" s="220"/>
      <c r="S11" s="220" t="s">
        <v>175</v>
      </c>
    </row>
    <row r="12" spans="1:19" ht="15">
      <c r="A12" s="85">
        <v>8</v>
      </c>
      <c r="B12" s="214" t="s">
        <v>93</v>
      </c>
      <c r="C12" s="215">
        <v>5280</v>
      </c>
      <c r="D12" s="216" t="s">
        <v>143</v>
      </c>
      <c r="E12" s="217">
        <v>6</v>
      </c>
      <c r="F12" s="218">
        <v>5281</v>
      </c>
      <c r="G12" s="216" t="s">
        <v>144</v>
      </c>
      <c r="H12" s="219">
        <v>20</v>
      </c>
      <c r="I12" s="229"/>
      <c r="J12" s="228"/>
      <c r="K12" s="219"/>
      <c r="L12" s="215"/>
      <c r="M12" s="216"/>
      <c r="N12" s="219"/>
      <c r="O12" s="218"/>
      <c r="P12" s="216"/>
      <c r="Q12" s="219"/>
      <c r="R12" s="220"/>
      <c r="S12" s="220" t="s">
        <v>153</v>
      </c>
    </row>
    <row r="13" spans="1:19" ht="15">
      <c r="A13" s="85">
        <v>9</v>
      </c>
      <c r="B13" s="227" t="s">
        <v>133</v>
      </c>
      <c r="C13" s="215">
        <v>5269</v>
      </c>
      <c r="D13" s="216" t="s">
        <v>115</v>
      </c>
      <c r="E13" s="217">
        <v>2</v>
      </c>
      <c r="F13" s="218">
        <v>969</v>
      </c>
      <c r="G13" s="216" t="s">
        <v>164</v>
      </c>
      <c r="H13" s="219">
        <v>10</v>
      </c>
      <c r="I13" s="229">
        <v>355</v>
      </c>
      <c r="J13" s="228" t="s">
        <v>165</v>
      </c>
      <c r="K13" s="219">
        <v>23</v>
      </c>
      <c r="L13" s="215"/>
      <c r="M13" s="216"/>
      <c r="N13" s="219"/>
      <c r="O13" s="218"/>
      <c r="P13" s="216"/>
      <c r="Q13" s="219"/>
      <c r="R13" s="220"/>
      <c r="S13" s="220" t="s">
        <v>166</v>
      </c>
    </row>
    <row r="14" spans="1:19" ht="15">
      <c r="A14" s="85">
        <v>10</v>
      </c>
      <c r="B14" s="214" t="s">
        <v>106</v>
      </c>
      <c r="C14" s="215">
        <v>458</v>
      </c>
      <c r="D14" s="216" t="s">
        <v>145</v>
      </c>
      <c r="E14" s="217">
        <v>20</v>
      </c>
      <c r="F14" s="218">
        <v>476</v>
      </c>
      <c r="G14" s="216" t="s">
        <v>146</v>
      </c>
      <c r="H14" s="219">
        <v>4</v>
      </c>
      <c r="I14" s="229"/>
      <c r="J14" s="228"/>
      <c r="K14" s="219"/>
      <c r="L14" s="215"/>
      <c r="M14" s="216"/>
      <c r="N14" s="219"/>
      <c r="O14" s="218"/>
      <c r="P14" s="216"/>
      <c r="Q14" s="219"/>
      <c r="R14" s="220"/>
      <c r="S14" s="220" t="s">
        <v>181</v>
      </c>
    </row>
    <row r="15" spans="1:19" ht="15">
      <c r="A15" s="85">
        <v>11</v>
      </c>
      <c r="B15" s="214" t="s">
        <v>107</v>
      </c>
      <c r="C15" s="215">
        <v>268</v>
      </c>
      <c r="D15" s="216" t="s">
        <v>117</v>
      </c>
      <c r="E15" s="217">
        <v>7</v>
      </c>
      <c r="F15" s="218">
        <v>269</v>
      </c>
      <c r="G15" s="216" t="s">
        <v>147</v>
      </c>
      <c r="H15" s="219">
        <v>18</v>
      </c>
      <c r="I15" s="229"/>
      <c r="J15" s="228"/>
      <c r="K15" s="219"/>
      <c r="L15" s="215"/>
      <c r="M15" s="216"/>
      <c r="N15" s="219"/>
      <c r="O15" s="218"/>
      <c r="P15" s="216"/>
      <c r="Q15" s="219"/>
      <c r="R15" s="220"/>
      <c r="S15" s="220" t="s">
        <v>181</v>
      </c>
    </row>
    <row r="16" spans="1:19" ht="15">
      <c r="A16" s="85">
        <v>12</v>
      </c>
      <c r="B16" s="214" t="s">
        <v>105</v>
      </c>
      <c r="C16" s="215">
        <v>744</v>
      </c>
      <c r="D16" s="216" t="s">
        <v>177</v>
      </c>
      <c r="E16" s="217">
        <v>10</v>
      </c>
      <c r="F16" s="218">
        <v>1518</v>
      </c>
      <c r="G16" s="216" t="s">
        <v>178</v>
      </c>
      <c r="H16" s="219">
        <v>3</v>
      </c>
      <c r="I16" s="229">
        <v>5343</v>
      </c>
      <c r="J16" s="228" t="s">
        <v>179</v>
      </c>
      <c r="K16" s="219">
        <v>31</v>
      </c>
      <c r="L16" s="215"/>
      <c r="M16" s="216"/>
      <c r="N16" s="219"/>
      <c r="O16" s="218"/>
      <c r="P16" s="216"/>
      <c r="Q16" s="219"/>
      <c r="R16" s="220"/>
      <c r="S16" s="220" t="s">
        <v>180</v>
      </c>
    </row>
    <row r="17" spans="1:19" ht="15">
      <c r="A17" s="85">
        <v>13</v>
      </c>
      <c r="B17" s="214" t="s">
        <v>91</v>
      </c>
      <c r="C17" s="215">
        <v>2270</v>
      </c>
      <c r="D17" s="216" t="s">
        <v>138</v>
      </c>
      <c r="E17" s="217">
        <v>11</v>
      </c>
      <c r="F17" s="218">
        <v>875</v>
      </c>
      <c r="G17" s="216" t="s">
        <v>139</v>
      </c>
      <c r="H17" s="219">
        <v>99</v>
      </c>
      <c r="I17" s="229"/>
      <c r="J17" s="228"/>
      <c r="K17" s="219"/>
      <c r="L17" s="215"/>
      <c r="M17" s="216"/>
      <c r="N17" s="219"/>
      <c r="O17" s="218"/>
      <c r="P17" s="216"/>
      <c r="Q17" s="219"/>
      <c r="R17" s="220"/>
      <c r="S17" s="220" t="s">
        <v>142</v>
      </c>
    </row>
    <row r="18" spans="1:19" ht="15">
      <c r="A18" s="85">
        <v>14</v>
      </c>
      <c r="B18" s="214" t="s">
        <v>92</v>
      </c>
      <c r="C18" s="215">
        <v>741</v>
      </c>
      <c r="D18" s="216" t="s">
        <v>140</v>
      </c>
      <c r="E18" s="217">
        <v>14</v>
      </c>
      <c r="F18" s="218">
        <v>2888</v>
      </c>
      <c r="G18" s="216" t="s">
        <v>141</v>
      </c>
      <c r="H18" s="219">
        <v>28</v>
      </c>
      <c r="I18" s="229"/>
      <c r="J18" s="228"/>
      <c r="K18" s="219"/>
      <c r="L18" s="215"/>
      <c r="M18" s="216"/>
      <c r="N18" s="219"/>
      <c r="O18" s="218"/>
      <c r="P18" s="216"/>
      <c r="Q18" s="219"/>
      <c r="R18" s="220"/>
      <c r="S18" s="220" t="s">
        <v>142</v>
      </c>
    </row>
    <row r="19" spans="1:19" ht="15">
      <c r="A19" s="85">
        <v>15</v>
      </c>
      <c r="B19" s="214" t="s">
        <v>108</v>
      </c>
      <c r="C19" s="215">
        <v>1350</v>
      </c>
      <c r="D19" s="216" t="s">
        <v>134</v>
      </c>
      <c r="E19" s="217">
        <v>7</v>
      </c>
      <c r="F19" s="218">
        <v>742</v>
      </c>
      <c r="G19" s="216" t="s">
        <v>120</v>
      </c>
      <c r="H19" s="219">
        <v>5</v>
      </c>
      <c r="I19" s="229"/>
      <c r="J19" s="228"/>
      <c r="K19" s="219"/>
      <c r="L19" s="215"/>
      <c r="M19" s="216"/>
      <c r="N19" s="219"/>
      <c r="O19" s="218"/>
      <c r="P19" s="216"/>
      <c r="Q19" s="219"/>
      <c r="R19" s="220"/>
      <c r="S19" s="220" t="s">
        <v>137</v>
      </c>
    </row>
    <row r="20" spans="1:19" ht="15">
      <c r="A20" s="85">
        <v>16</v>
      </c>
      <c r="B20" s="214" t="s">
        <v>109</v>
      </c>
      <c r="C20" s="215">
        <v>1349</v>
      </c>
      <c r="D20" s="216" t="s">
        <v>135</v>
      </c>
      <c r="E20" s="217">
        <v>28</v>
      </c>
      <c r="F20" s="218">
        <v>2396</v>
      </c>
      <c r="G20" s="216" t="s">
        <v>136</v>
      </c>
      <c r="H20" s="219">
        <v>15</v>
      </c>
      <c r="I20" s="229"/>
      <c r="J20" s="228"/>
      <c r="K20" s="219"/>
      <c r="L20" s="215"/>
      <c r="M20" s="216"/>
      <c r="N20" s="219"/>
      <c r="O20" s="218"/>
      <c r="P20" s="216"/>
      <c r="Q20" s="219"/>
      <c r="R20" s="220"/>
      <c r="S20" s="220" t="s">
        <v>137</v>
      </c>
    </row>
    <row r="21" spans="1:19" ht="14.45" customHeight="1">
      <c r="A21" s="85">
        <v>17</v>
      </c>
      <c r="B21" s="214" t="s">
        <v>110</v>
      </c>
      <c r="C21" s="215">
        <v>399</v>
      </c>
      <c r="D21" s="216" t="s">
        <v>148</v>
      </c>
      <c r="E21" s="217">
        <v>24</v>
      </c>
      <c r="F21" s="218">
        <v>1896</v>
      </c>
      <c r="G21" s="216" t="s">
        <v>149</v>
      </c>
      <c r="H21" s="219">
        <v>3</v>
      </c>
      <c r="I21" s="229"/>
      <c r="J21" s="228"/>
      <c r="K21" s="219"/>
      <c r="L21" s="215"/>
      <c r="M21" s="216"/>
      <c r="N21" s="219"/>
      <c r="O21" s="218"/>
      <c r="P21" s="216"/>
      <c r="Q21" s="219"/>
      <c r="R21" s="220"/>
      <c r="S21" s="220" t="s">
        <v>152</v>
      </c>
    </row>
    <row r="22" spans="1:19" ht="15">
      <c r="A22" s="85">
        <v>18</v>
      </c>
      <c r="B22" s="214" t="s">
        <v>111</v>
      </c>
      <c r="C22" s="215">
        <v>788</v>
      </c>
      <c r="D22" s="216" t="s">
        <v>150</v>
      </c>
      <c r="E22" s="217">
        <v>9</v>
      </c>
      <c r="F22" s="218">
        <v>3958</v>
      </c>
      <c r="G22" s="216" t="s">
        <v>151</v>
      </c>
      <c r="H22" s="219">
        <v>10</v>
      </c>
      <c r="I22" s="229"/>
      <c r="J22" s="228"/>
      <c r="K22" s="219"/>
      <c r="L22" s="215"/>
      <c r="M22" s="216"/>
      <c r="N22" s="219"/>
      <c r="O22" s="218"/>
      <c r="P22" s="216"/>
      <c r="Q22" s="219"/>
      <c r="R22" s="220"/>
      <c r="S22" s="220" t="s">
        <v>152</v>
      </c>
    </row>
    <row r="23" spans="1:19" ht="15">
      <c r="A23" s="85">
        <v>19</v>
      </c>
      <c r="B23" s="214"/>
      <c r="C23" s="215"/>
      <c r="D23" s="216"/>
      <c r="E23" s="217"/>
      <c r="F23" s="218"/>
      <c r="G23" s="216"/>
      <c r="H23" s="219"/>
      <c r="I23" s="229"/>
      <c r="J23" s="228"/>
      <c r="K23" s="219"/>
      <c r="L23" s="215"/>
      <c r="M23" s="216"/>
      <c r="N23" s="219"/>
      <c r="O23" s="218"/>
      <c r="P23" s="216"/>
      <c r="Q23" s="219"/>
      <c r="R23" s="220"/>
      <c r="S23" s="220"/>
    </row>
    <row r="24" spans="1:19" ht="15">
      <c r="A24" s="85">
        <v>20</v>
      </c>
      <c r="B24" s="214"/>
      <c r="C24" s="215"/>
      <c r="D24" s="216"/>
      <c r="E24" s="217"/>
      <c r="F24" s="218"/>
      <c r="G24" s="216"/>
      <c r="H24" s="219"/>
      <c r="I24" s="229"/>
      <c r="J24" s="228"/>
      <c r="K24" s="219"/>
      <c r="L24" s="215"/>
      <c r="M24" s="216"/>
      <c r="N24" s="219"/>
      <c r="O24" s="218"/>
      <c r="P24" s="216"/>
      <c r="Q24" s="219"/>
      <c r="R24" s="220"/>
      <c r="S24" s="220"/>
    </row>
    <row r="25" spans="1:19" ht="15">
      <c r="A25" s="85">
        <v>21</v>
      </c>
      <c r="B25" s="214"/>
      <c r="C25" s="215"/>
      <c r="D25" s="216"/>
      <c r="E25" s="217"/>
      <c r="F25" s="218"/>
      <c r="G25" s="216"/>
      <c r="H25" s="219"/>
      <c r="I25" s="229"/>
      <c r="J25" s="228"/>
      <c r="K25" s="219"/>
      <c r="L25" s="215"/>
      <c r="M25" s="216"/>
      <c r="N25" s="219"/>
      <c r="O25" s="218"/>
      <c r="P25" s="216"/>
      <c r="Q25" s="219"/>
      <c r="R25" s="220"/>
      <c r="S25" s="220"/>
    </row>
    <row r="26" spans="1:19" ht="15">
      <c r="A26" s="85">
        <v>22</v>
      </c>
      <c r="B26" s="195"/>
      <c r="C26" s="92"/>
      <c r="D26" s="86"/>
      <c r="E26" s="87"/>
      <c r="F26" s="88"/>
      <c r="G26" s="86"/>
      <c r="H26" s="89"/>
      <c r="I26" s="90"/>
      <c r="J26" s="91"/>
      <c r="K26" s="89"/>
      <c r="L26" s="92"/>
      <c r="M26" s="86"/>
      <c r="N26" s="89"/>
      <c r="O26" s="88"/>
      <c r="P26" s="86"/>
      <c r="Q26" s="89"/>
      <c r="R26" s="91"/>
      <c r="S26" s="91"/>
    </row>
    <row r="27" spans="1:19" ht="15">
      <c r="A27" s="85">
        <v>23</v>
      </c>
      <c r="B27" s="195"/>
      <c r="C27" s="92"/>
      <c r="D27" s="86"/>
      <c r="E27" s="87"/>
      <c r="F27" s="88"/>
      <c r="G27" s="86"/>
      <c r="H27" s="89"/>
      <c r="I27" s="90"/>
      <c r="J27" s="91"/>
      <c r="K27" s="89"/>
      <c r="L27" s="92"/>
      <c r="M27" s="86"/>
      <c r="N27" s="89"/>
      <c r="O27" s="88"/>
      <c r="P27" s="86"/>
      <c r="Q27" s="89"/>
      <c r="R27" s="91"/>
      <c r="S27" s="91"/>
    </row>
    <row r="28" spans="1:19" ht="15">
      <c r="A28" s="85">
        <v>24</v>
      </c>
      <c r="B28" s="195"/>
      <c r="C28" s="92"/>
      <c r="D28" s="86"/>
      <c r="E28" s="87"/>
      <c r="F28" s="88"/>
      <c r="G28" s="86"/>
      <c r="H28" s="89"/>
      <c r="I28" s="90"/>
      <c r="J28" s="91"/>
      <c r="K28" s="89"/>
      <c r="L28" s="92"/>
      <c r="M28" s="86"/>
      <c r="N28" s="89"/>
      <c r="O28" s="88"/>
      <c r="P28" s="86"/>
      <c r="Q28" s="89"/>
      <c r="R28" s="91"/>
      <c r="S28" s="91"/>
    </row>
    <row r="29" spans="1:19" ht="15">
      <c r="A29" s="85">
        <v>25</v>
      </c>
      <c r="B29" s="195"/>
      <c r="C29" s="92"/>
      <c r="D29" s="86"/>
      <c r="E29" s="87"/>
      <c r="F29" s="88"/>
      <c r="G29" s="86"/>
      <c r="H29" s="89"/>
      <c r="I29" s="90"/>
      <c r="J29" s="91"/>
      <c r="K29" s="89"/>
      <c r="L29" s="92"/>
      <c r="M29" s="86"/>
      <c r="N29" s="89"/>
      <c r="O29" s="88"/>
      <c r="P29" s="86"/>
      <c r="Q29" s="89"/>
      <c r="R29" s="91"/>
      <c r="S29" s="91"/>
    </row>
  </sheetData>
  <mergeCells count="1">
    <mergeCell ref="A1:S3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6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S40"/>
  <sheetViews>
    <sheetView workbookViewId="0">
      <selection activeCell="B5" sqref="B5"/>
    </sheetView>
  </sheetViews>
  <sheetFormatPr defaultRowHeight="15"/>
  <cols>
    <col min="1" max="1" width="9.5703125" bestFit="1" customWidth="1"/>
    <col min="2" max="2" width="38" style="39" bestFit="1" customWidth="1"/>
    <col min="3" max="3" width="5.85546875" style="39" customWidth="1"/>
    <col min="4" max="4" width="16" style="39" customWidth="1"/>
    <col min="5" max="5" width="4.7109375" style="39" customWidth="1"/>
    <col min="6" max="6" width="5.85546875" style="39" customWidth="1"/>
    <col min="7" max="7" width="16" style="39" customWidth="1"/>
    <col min="8" max="8" width="4.7109375" style="49" customWidth="1"/>
    <col min="9" max="9" width="5.85546875" style="49" customWidth="1"/>
    <col min="10" max="10" width="16" style="49" customWidth="1"/>
    <col min="11" max="11" width="4.7109375" style="49" customWidth="1"/>
    <col min="12" max="12" width="5.7109375" style="49" customWidth="1"/>
    <col min="13" max="13" width="16" style="49" customWidth="1"/>
    <col min="14" max="14" width="4.7109375" style="49" customWidth="1"/>
    <col min="15" max="15" width="5.42578125" style="49" customWidth="1"/>
    <col min="16" max="16" width="16" style="49" customWidth="1"/>
    <col min="17" max="17" width="4.7109375" style="49" customWidth="1"/>
    <col min="18" max="18" width="9.7109375" style="49" customWidth="1"/>
    <col min="19" max="19" width="8.85546875" style="39"/>
    <col min="250" max="250" width="4" customWidth="1"/>
    <col min="251" max="251" width="28.5703125" customWidth="1"/>
    <col min="252" max="252" width="5" customWidth="1"/>
    <col min="253" max="253" width="1.42578125" customWidth="1"/>
    <col min="254" max="254" width="5.5703125" customWidth="1"/>
    <col min="255" max="255" width="4.42578125" customWidth="1"/>
    <col min="256" max="256" width="1.42578125" customWidth="1"/>
    <col min="257" max="257" width="5.42578125" customWidth="1"/>
    <col min="258" max="258" width="4.42578125" customWidth="1"/>
    <col min="259" max="259" width="1.42578125" customWidth="1"/>
    <col min="260" max="260" width="5.140625" customWidth="1"/>
    <col min="261" max="261" width="4.5703125" bestFit="1" customWidth="1"/>
    <col min="262" max="262" width="1.42578125" customWidth="1"/>
    <col min="263" max="263" width="4.85546875" customWidth="1"/>
    <col min="506" max="506" width="4" customWidth="1"/>
    <col min="507" max="507" width="28.5703125" customWidth="1"/>
    <col min="508" max="508" width="5" customWidth="1"/>
    <col min="509" max="509" width="1.42578125" customWidth="1"/>
    <col min="510" max="510" width="5.5703125" customWidth="1"/>
    <col min="511" max="511" width="4.42578125" customWidth="1"/>
    <col min="512" max="512" width="1.42578125" customWidth="1"/>
    <col min="513" max="513" width="5.42578125" customWidth="1"/>
    <col min="514" max="514" width="4.42578125" customWidth="1"/>
    <col min="515" max="515" width="1.42578125" customWidth="1"/>
    <col min="516" max="516" width="5.140625" customWidth="1"/>
    <col min="517" max="517" width="4.5703125" bestFit="1" customWidth="1"/>
    <col min="518" max="518" width="1.42578125" customWidth="1"/>
    <col min="519" max="519" width="4.85546875" customWidth="1"/>
    <col min="762" max="762" width="4" customWidth="1"/>
    <col min="763" max="763" width="28.5703125" customWidth="1"/>
    <col min="764" max="764" width="5" customWidth="1"/>
    <col min="765" max="765" width="1.42578125" customWidth="1"/>
    <col min="766" max="766" width="5.5703125" customWidth="1"/>
    <col min="767" max="767" width="4.42578125" customWidth="1"/>
    <col min="768" max="768" width="1.42578125" customWidth="1"/>
    <col min="769" max="769" width="5.42578125" customWidth="1"/>
    <col min="770" max="770" width="4.42578125" customWidth="1"/>
    <col min="771" max="771" width="1.42578125" customWidth="1"/>
    <col min="772" max="772" width="5.140625" customWidth="1"/>
    <col min="773" max="773" width="4.5703125" bestFit="1" customWidth="1"/>
    <col min="774" max="774" width="1.42578125" customWidth="1"/>
    <col min="775" max="775" width="4.85546875" customWidth="1"/>
    <col min="1018" max="1018" width="4" customWidth="1"/>
    <col min="1019" max="1019" width="28.5703125" customWidth="1"/>
    <col min="1020" max="1020" width="5" customWidth="1"/>
    <col min="1021" max="1021" width="1.42578125" customWidth="1"/>
    <col min="1022" max="1022" width="5.5703125" customWidth="1"/>
    <col min="1023" max="1023" width="4.42578125" customWidth="1"/>
    <col min="1024" max="1024" width="1.42578125" customWidth="1"/>
    <col min="1025" max="1025" width="5.42578125" customWidth="1"/>
    <col min="1026" max="1026" width="4.42578125" customWidth="1"/>
    <col min="1027" max="1027" width="1.42578125" customWidth="1"/>
    <col min="1028" max="1028" width="5.140625" customWidth="1"/>
    <col min="1029" max="1029" width="4.5703125" bestFit="1" customWidth="1"/>
    <col min="1030" max="1030" width="1.42578125" customWidth="1"/>
    <col min="1031" max="1031" width="4.85546875" customWidth="1"/>
    <col min="1274" max="1274" width="4" customWidth="1"/>
    <col min="1275" max="1275" width="28.5703125" customWidth="1"/>
    <col min="1276" max="1276" width="5" customWidth="1"/>
    <col min="1277" max="1277" width="1.42578125" customWidth="1"/>
    <col min="1278" max="1278" width="5.5703125" customWidth="1"/>
    <col min="1279" max="1279" width="4.42578125" customWidth="1"/>
    <col min="1280" max="1280" width="1.42578125" customWidth="1"/>
    <col min="1281" max="1281" width="5.42578125" customWidth="1"/>
    <col min="1282" max="1282" width="4.42578125" customWidth="1"/>
    <col min="1283" max="1283" width="1.42578125" customWidth="1"/>
    <col min="1284" max="1284" width="5.140625" customWidth="1"/>
    <col min="1285" max="1285" width="4.5703125" bestFit="1" customWidth="1"/>
    <col min="1286" max="1286" width="1.42578125" customWidth="1"/>
    <col min="1287" max="1287" width="4.85546875" customWidth="1"/>
    <col min="1530" max="1530" width="4" customWidth="1"/>
    <col min="1531" max="1531" width="28.5703125" customWidth="1"/>
    <col min="1532" max="1532" width="5" customWidth="1"/>
    <col min="1533" max="1533" width="1.42578125" customWidth="1"/>
    <col min="1534" max="1534" width="5.5703125" customWidth="1"/>
    <col min="1535" max="1535" width="4.42578125" customWidth="1"/>
    <col min="1536" max="1536" width="1.42578125" customWidth="1"/>
    <col min="1537" max="1537" width="5.42578125" customWidth="1"/>
    <col min="1538" max="1538" width="4.42578125" customWidth="1"/>
    <col min="1539" max="1539" width="1.42578125" customWidth="1"/>
    <col min="1540" max="1540" width="5.140625" customWidth="1"/>
    <col min="1541" max="1541" width="4.5703125" bestFit="1" customWidth="1"/>
    <col min="1542" max="1542" width="1.42578125" customWidth="1"/>
    <col min="1543" max="1543" width="4.85546875" customWidth="1"/>
    <col min="1786" max="1786" width="4" customWidth="1"/>
    <col min="1787" max="1787" width="28.5703125" customWidth="1"/>
    <col min="1788" max="1788" width="5" customWidth="1"/>
    <col min="1789" max="1789" width="1.42578125" customWidth="1"/>
    <col min="1790" max="1790" width="5.5703125" customWidth="1"/>
    <col min="1791" max="1791" width="4.42578125" customWidth="1"/>
    <col min="1792" max="1792" width="1.42578125" customWidth="1"/>
    <col min="1793" max="1793" width="5.42578125" customWidth="1"/>
    <col min="1794" max="1794" width="4.42578125" customWidth="1"/>
    <col min="1795" max="1795" width="1.42578125" customWidth="1"/>
    <col min="1796" max="1796" width="5.140625" customWidth="1"/>
    <col min="1797" max="1797" width="4.5703125" bestFit="1" customWidth="1"/>
    <col min="1798" max="1798" width="1.42578125" customWidth="1"/>
    <col min="1799" max="1799" width="4.85546875" customWidth="1"/>
    <col min="2042" max="2042" width="4" customWidth="1"/>
    <col min="2043" max="2043" width="28.5703125" customWidth="1"/>
    <col min="2044" max="2044" width="5" customWidth="1"/>
    <col min="2045" max="2045" width="1.42578125" customWidth="1"/>
    <col min="2046" max="2046" width="5.5703125" customWidth="1"/>
    <col min="2047" max="2047" width="4.42578125" customWidth="1"/>
    <col min="2048" max="2048" width="1.42578125" customWidth="1"/>
    <col min="2049" max="2049" width="5.42578125" customWidth="1"/>
    <col min="2050" max="2050" width="4.42578125" customWidth="1"/>
    <col min="2051" max="2051" width="1.42578125" customWidth="1"/>
    <col min="2052" max="2052" width="5.140625" customWidth="1"/>
    <col min="2053" max="2053" width="4.5703125" bestFit="1" customWidth="1"/>
    <col min="2054" max="2054" width="1.42578125" customWidth="1"/>
    <col min="2055" max="2055" width="4.85546875" customWidth="1"/>
    <col min="2298" max="2298" width="4" customWidth="1"/>
    <col min="2299" max="2299" width="28.5703125" customWidth="1"/>
    <col min="2300" max="2300" width="5" customWidth="1"/>
    <col min="2301" max="2301" width="1.42578125" customWidth="1"/>
    <col min="2302" max="2302" width="5.5703125" customWidth="1"/>
    <col min="2303" max="2303" width="4.42578125" customWidth="1"/>
    <col min="2304" max="2304" width="1.42578125" customWidth="1"/>
    <col min="2305" max="2305" width="5.42578125" customWidth="1"/>
    <col min="2306" max="2306" width="4.42578125" customWidth="1"/>
    <col min="2307" max="2307" width="1.42578125" customWidth="1"/>
    <col min="2308" max="2308" width="5.140625" customWidth="1"/>
    <col min="2309" max="2309" width="4.5703125" bestFit="1" customWidth="1"/>
    <col min="2310" max="2310" width="1.42578125" customWidth="1"/>
    <col min="2311" max="2311" width="4.85546875" customWidth="1"/>
    <col min="2554" max="2554" width="4" customWidth="1"/>
    <col min="2555" max="2555" width="28.5703125" customWidth="1"/>
    <col min="2556" max="2556" width="5" customWidth="1"/>
    <col min="2557" max="2557" width="1.42578125" customWidth="1"/>
    <col min="2558" max="2558" width="5.5703125" customWidth="1"/>
    <col min="2559" max="2559" width="4.42578125" customWidth="1"/>
    <col min="2560" max="2560" width="1.42578125" customWidth="1"/>
    <col min="2561" max="2561" width="5.42578125" customWidth="1"/>
    <col min="2562" max="2562" width="4.42578125" customWidth="1"/>
    <col min="2563" max="2563" width="1.42578125" customWidth="1"/>
    <col min="2564" max="2564" width="5.140625" customWidth="1"/>
    <col min="2565" max="2565" width="4.5703125" bestFit="1" customWidth="1"/>
    <col min="2566" max="2566" width="1.42578125" customWidth="1"/>
    <col min="2567" max="2567" width="4.85546875" customWidth="1"/>
    <col min="2810" max="2810" width="4" customWidth="1"/>
    <col min="2811" max="2811" width="28.5703125" customWidth="1"/>
    <col min="2812" max="2812" width="5" customWidth="1"/>
    <col min="2813" max="2813" width="1.42578125" customWidth="1"/>
    <col min="2814" max="2814" width="5.5703125" customWidth="1"/>
    <col min="2815" max="2815" width="4.42578125" customWidth="1"/>
    <col min="2816" max="2816" width="1.42578125" customWidth="1"/>
    <col min="2817" max="2817" width="5.42578125" customWidth="1"/>
    <col min="2818" max="2818" width="4.42578125" customWidth="1"/>
    <col min="2819" max="2819" width="1.42578125" customWidth="1"/>
    <col min="2820" max="2820" width="5.140625" customWidth="1"/>
    <col min="2821" max="2821" width="4.5703125" bestFit="1" customWidth="1"/>
    <col min="2822" max="2822" width="1.42578125" customWidth="1"/>
    <col min="2823" max="2823" width="4.85546875" customWidth="1"/>
    <col min="3066" max="3066" width="4" customWidth="1"/>
    <col min="3067" max="3067" width="28.5703125" customWidth="1"/>
    <col min="3068" max="3068" width="5" customWidth="1"/>
    <col min="3069" max="3069" width="1.42578125" customWidth="1"/>
    <col min="3070" max="3070" width="5.5703125" customWidth="1"/>
    <col min="3071" max="3071" width="4.42578125" customWidth="1"/>
    <col min="3072" max="3072" width="1.42578125" customWidth="1"/>
    <col min="3073" max="3073" width="5.42578125" customWidth="1"/>
    <col min="3074" max="3074" width="4.42578125" customWidth="1"/>
    <col min="3075" max="3075" width="1.42578125" customWidth="1"/>
    <col min="3076" max="3076" width="5.140625" customWidth="1"/>
    <col min="3077" max="3077" width="4.5703125" bestFit="1" customWidth="1"/>
    <col min="3078" max="3078" width="1.42578125" customWidth="1"/>
    <col min="3079" max="3079" width="4.85546875" customWidth="1"/>
    <col min="3322" max="3322" width="4" customWidth="1"/>
    <col min="3323" max="3323" width="28.5703125" customWidth="1"/>
    <col min="3324" max="3324" width="5" customWidth="1"/>
    <col min="3325" max="3325" width="1.42578125" customWidth="1"/>
    <col min="3326" max="3326" width="5.5703125" customWidth="1"/>
    <col min="3327" max="3327" width="4.42578125" customWidth="1"/>
    <col min="3328" max="3328" width="1.42578125" customWidth="1"/>
    <col min="3329" max="3329" width="5.42578125" customWidth="1"/>
    <col min="3330" max="3330" width="4.42578125" customWidth="1"/>
    <col min="3331" max="3331" width="1.42578125" customWidth="1"/>
    <col min="3332" max="3332" width="5.140625" customWidth="1"/>
    <col min="3333" max="3333" width="4.5703125" bestFit="1" customWidth="1"/>
    <col min="3334" max="3334" width="1.42578125" customWidth="1"/>
    <col min="3335" max="3335" width="4.85546875" customWidth="1"/>
    <col min="3578" max="3578" width="4" customWidth="1"/>
    <col min="3579" max="3579" width="28.5703125" customWidth="1"/>
    <col min="3580" max="3580" width="5" customWidth="1"/>
    <col min="3581" max="3581" width="1.42578125" customWidth="1"/>
    <col min="3582" max="3582" width="5.5703125" customWidth="1"/>
    <col min="3583" max="3583" width="4.42578125" customWidth="1"/>
    <col min="3584" max="3584" width="1.42578125" customWidth="1"/>
    <col min="3585" max="3585" width="5.42578125" customWidth="1"/>
    <col min="3586" max="3586" width="4.42578125" customWidth="1"/>
    <col min="3587" max="3587" width="1.42578125" customWidth="1"/>
    <col min="3588" max="3588" width="5.140625" customWidth="1"/>
    <col min="3589" max="3589" width="4.5703125" bestFit="1" customWidth="1"/>
    <col min="3590" max="3590" width="1.42578125" customWidth="1"/>
    <col min="3591" max="3591" width="4.85546875" customWidth="1"/>
    <col min="3834" max="3834" width="4" customWidth="1"/>
    <col min="3835" max="3835" width="28.5703125" customWidth="1"/>
    <col min="3836" max="3836" width="5" customWidth="1"/>
    <col min="3837" max="3837" width="1.42578125" customWidth="1"/>
    <col min="3838" max="3838" width="5.5703125" customWidth="1"/>
    <col min="3839" max="3839" width="4.42578125" customWidth="1"/>
    <col min="3840" max="3840" width="1.42578125" customWidth="1"/>
    <col min="3841" max="3841" width="5.42578125" customWidth="1"/>
    <col min="3842" max="3842" width="4.42578125" customWidth="1"/>
    <col min="3843" max="3843" width="1.42578125" customWidth="1"/>
    <col min="3844" max="3844" width="5.140625" customWidth="1"/>
    <col min="3845" max="3845" width="4.5703125" bestFit="1" customWidth="1"/>
    <col min="3846" max="3846" width="1.42578125" customWidth="1"/>
    <col min="3847" max="3847" width="4.85546875" customWidth="1"/>
    <col min="4090" max="4090" width="4" customWidth="1"/>
    <col min="4091" max="4091" width="28.5703125" customWidth="1"/>
    <col min="4092" max="4092" width="5" customWidth="1"/>
    <col min="4093" max="4093" width="1.42578125" customWidth="1"/>
    <col min="4094" max="4094" width="5.5703125" customWidth="1"/>
    <col min="4095" max="4095" width="4.42578125" customWidth="1"/>
    <col min="4096" max="4096" width="1.42578125" customWidth="1"/>
    <col min="4097" max="4097" width="5.42578125" customWidth="1"/>
    <col min="4098" max="4098" width="4.42578125" customWidth="1"/>
    <col min="4099" max="4099" width="1.42578125" customWidth="1"/>
    <col min="4100" max="4100" width="5.140625" customWidth="1"/>
    <col min="4101" max="4101" width="4.5703125" bestFit="1" customWidth="1"/>
    <col min="4102" max="4102" width="1.42578125" customWidth="1"/>
    <col min="4103" max="4103" width="4.85546875" customWidth="1"/>
    <col min="4346" max="4346" width="4" customWidth="1"/>
    <col min="4347" max="4347" width="28.5703125" customWidth="1"/>
    <col min="4348" max="4348" width="5" customWidth="1"/>
    <col min="4349" max="4349" width="1.42578125" customWidth="1"/>
    <col min="4350" max="4350" width="5.5703125" customWidth="1"/>
    <col min="4351" max="4351" width="4.42578125" customWidth="1"/>
    <col min="4352" max="4352" width="1.42578125" customWidth="1"/>
    <col min="4353" max="4353" width="5.42578125" customWidth="1"/>
    <col min="4354" max="4354" width="4.42578125" customWidth="1"/>
    <col min="4355" max="4355" width="1.42578125" customWidth="1"/>
    <col min="4356" max="4356" width="5.140625" customWidth="1"/>
    <col min="4357" max="4357" width="4.5703125" bestFit="1" customWidth="1"/>
    <col min="4358" max="4358" width="1.42578125" customWidth="1"/>
    <col min="4359" max="4359" width="4.85546875" customWidth="1"/>
    <col min="4602" max="4602" width="4" customWidth="1"/>
    <col min="4603" max="4603" width="28.5703125" customWidth="1"/>
    <col min="4604" max="4604" width="5" customWidth="1"/>
    <col min="4605" max="4605" width="1.42578125" customWidth="1"/>
    <col min="4606" max="4606" width="5.5703125" customWidth="1"/>
    <col min="4607" max="4607" width="4.42578125" customWidth="1"/>
    <col min="4608" max="4608" width="1.42578125" customWidth="1"/>
    <col min="4609" max="4609" width="5.42578125" customWidth="1"/>
    <col min="4610" max="4610" width="4.42578125" customWidth="1"/>
    <col min="4611" max="4611" width="1.42578125" customWidth="1"/>
    <col min="4612" max="4612" width="5.140625" customWidth="1"/>
    <col min="4613" max="4613" width="4.5703125" bestFit="1" customWidth="1"/>
    <col min="4614" max="4614" width="1.42578125" customWidth="1"/>
    <col min="4615" max="4615" width="4.85546875" customWidth="1"/>
    <col min="4858" max="4858" width="4" customWidth="1"/>
    <col min="4859" max="4859" width="28.5703125" customWidth="1"/>
    <col min="4860" max="4860" width="5" customWidth="1"/>
    <col min="4861" max="4861" width="1.42578125" customWidth="1"/>
    <col min="4862" max="4862" width="5.5703125" customWidth="1"/>
    <col min="4863" max="4863" width="4.42578125" customWidth="1"/>
    <col min="4864" max="4864" width="1.42578125" customWidth="1"/>
    <col min="4865" max="4865" width="5.42578125" customWidth="1"/>
    <col min="4866" max="4866" width="4.42578125" customWidth="1"/>
    <col min="4867" max="4867" width="1.42578125" customWidth="1"/>
    <col min="4868" max="4868" width="5.140625" customWidth="1"/>
    <col min="4869" max="4869" width="4.5703125" bestFit="1" customWidth="1"/>
    <col min="4870" max="4870" width="1.42578125" customWidth="1"/>
    <col min="4871" max="4871" width="4.85546875" customWidth="1"/>
    <col min="5114" max="5114" width="4" customWidth="1"/>
    <col min="5115" max="5115" width="28.5703125" customWidth="1"/>
    <col min="5116" max="5116" width="5" customWidth="1"/>
    <col min="5117" max="5117" width="1.42578125" customWidth="1"/>
    <col min="5118" max="5118" width="5.5703125" customWidth="1"/>
    <col min="5119" max="5119" width="4.42578125" customWidth="1"/>
    <col min="5120" max="5120" width="1.42578125" customWidth="1"/>
    <col min="5121" max="5121" width="5.42578125" customWidth="1"/>
    <col min="5122" max="5122" width="4.42578125" customWidth="1"/>
    <col min="5123" max="5123" width="1.42578125" customWidth="1"/>
    <col min="5124" max="5124" width="5.140625" customWidth="1"/>
    <col min="5125" max="5125" width="4.5703125" bestFit="1" customWidth="1"/>
    <col min="5126" max="5126" width="1.42578125" customWidth="1"/>
    <col min="5127" max="5127" width="4.85546875" customWidth="1"/>
    <col min="5370" max="5370" width="4" customWidth="1"/>
    <col min="5371" max="5371" width="28.5703125" customWidth="1"/>
    <col min="5372" max="5372" width="5" customWidth="1"/>
    <col min="5373" max="5373" width="1.42578125" customWidth="1"/>
    <col min="5374" max="5374" width="5.5703125" customWidth="1"/>
    <col min="5375" max="5375" width="4.42578125" customWidth="1"/>
    <col min="5376" max="5376" width="1.42578125" customWidth="1"/>
    <col min="5377" max="5377" width="5.42578125" customWidth="1"/>
    <col min="5378" max="5378" width="4.42578125" customWidth="1"/>
    <col min="5379" max="5379" width="1.42578125" customWidth="1"/>
    <col min="5380" max="5380" width="5.140625" customWidth="1"/>
    <col min="5381" max="5381" width="4.5703125" bestFit="1" customWidth="1"/>
    <col min="5382" max="5382" width="1.42578125" customWidth="1"/>
    <col min="5383" max="5383" width="4.85546875" customWidth="1"/>
    <col min="5626" max="5626" width="4" customWidth="1"/>
    <col min="5627" max="5627" width="28.5703125" customWidth="1"/>
    <col min="5628" max="5628" width="5" customWidth="1"/>
    <col min="5629" max="5629" width="1.42578125" customWidth="1"/>
    <col min="5630" max="5630" width="5.5703125" customWidth="1"/>
    <col min="5631" max="5631" width="4.42578125" customWidth="1"/>
    <col min="5632" max="5632" width="1.42578125" customWidth="1"/>
    <col min="5633" max="5633" width="5.42578125" customWidth="1"/>
    <col min="5634" max="5634" width="4.42578125" customWidth="1"/>
    <col min="5635" max="5635" width="1.42578125" customWidth="1"/>
    <col min="5636" max="5636" width="5.140625" customWidth="1"/>
    <col min="5637" max="5637" width="4.5703125" bestFit="1" customWidth="1"/>
    <col min="5638" max="5638" width="1.42578125" customWidth="1"/>
    <col min="5639" max="5639" width="4.85546875" customWidth="1"/>
    <col min="5882" max="5882" width="4" customWidth="1"/>
    <col min="5883" max="5883" width="28.5703125" customWidth="1"/>
    <col min="5884" max="5884" width="5" customWidth="1"/>
    <col min="5885" max="5885" width="1.42578125" customWidth="1"/>
    <col min="5886" max="5886" width="5.5703125" customWidth="1"/>
    <col min="5887" max="5887" width="4.42578125" customWidth="1"/>
    <col min="5888" max="5888" width="1.42578125" customWidth="1"/>
    <col min="5889" max="5889" width="5.42578125" customWidth="1"/>
    <col min="5890" max="5890" width="4.42578125" customWidth="1"/>
    <col min="5891" max="5891" width="1.42578125" customWidth="1"/>
    <col min="5892" max="5892" width="5.140625" customWidth="1"/>
    <col min="5893" max="5893" width="4.5703125" bestFit="1" customWidth="1"/>
    <col min="5894" max="5894" width="1.42578125" customWidth="1"/>
    <col min="5895" max="5895" width="4.85546875" customWidth="1"/>
    <col min="6138" max="6138" width="4" customWidth="1"/>
    <col min="6139" max="6139" width="28.5703125" customWidth="1"/>
    <col min="6140" max="6140" width="5" customWidth="1"/>
    <col min="6141" max="6141" width="1.42578125" customWidth="1"/>
    <col min="6142" max="6142" width="5.5703125" customWidth="1"/>
    <col min="6143" max="6143" width="4.42578125" customWidth="1"/>
    <col min="6144" max="6144" width="1.42578125" customWidth="1"/>
    <col min="6145" max="6145" width="5.42578125" customWidth="1"/>
    <col min="6146" max="6146" width="4.42578125" customWidth="1"/>
    <col min="6147" max="6147" width="1.42578125" customWidth="1"/>
    <col min="6148" max="6148" width="5.140625" customWidth="1"/>
    <col min="6149" max="6149" width="4.5703125" bestFit="1" customWidth="1"/>
    <col min="6150" max="6150" width="1.42578125" customWidth="1"/>
    <col min="6151" max="6151" width="4.85546875" customWidth="1"/>
    <col min="6394" max="6394" width="4" customWidth="1"/>
    <col min="6395" max="6395" width="28.5703125" customWidth="1"/>
    <col min="6396" max="6396" width="5" customWidth="1"/>
    <col min="6397" max="6397" width="1.42578125" customWidth="1"/>
    <col min="6398" max="6398" width="5.5703125" customWidth="1"/>
    <col min="6399" max="6399" width="4.42578125" customWidth="1"/>
    <col min="6400" max="6400" width="1.42578125" customWidth="1"/>
    <col min="6401" max="6401" width="5.42578125" customWidth="1"/>
    <col min="6402" max="6402" width="4.42578125" customWidth="1"/>
    <col min="6403" max="6403" width="1.42578125" customWidth="1"/>
    <col min="6404" max="6404" width="5.140625" customWidth="1"/>
    <col min="6405" max="6405" width="4.5703125" bestFit="1" customWidth="1"/>
    <col min="6406" max="6406" width="1.42578125" customWidth="1"/>
    <col min="6407" max="6407" width="4.85546875" customWidth="1"/>
    <col min="6650" max="6650" width="4" customWidth="1"/>
    <col min="6651" max="6651" width="28.5703125" customWidth="1"/>
    <col min="6652" max="6652" width="5" customWidth="1"/>
    <col min="6653" max="6653" width="1.42578125" customWidth="1"/>
    <col min="6654" max="6654" width="5.5703125" customWidth="1"/>
    <col min="6655" max="6655" width="4.42578125" customWidth="1"/>
    <col min="6656" max="6656" width="1.42578125" customWidth="1"/>
    <col min="6657" max="6657" width="5.42578125" customWidth="1"/>
    <col min="6658" max="6658" width="4.42578125" customWidth="1"/>
    <col min="6659" max="6659" width="1.42578125" customWidth="1"/>
    <col min="6660" max="6660" width="5.140625" customWidth="1"/>
    <col min="6661" max="6661" width="4.5703125" bestFit="1" customWidth="1"/>
    <col min="6662" max="6662" width="1.42578125" customWidth="1"/>
    <col min="6663" max="6663" width="4.85546875" customWidth="1"/>
    <col min="6906" max="6906" width="4" customWidth="1"/>
    <col min="6907" max="6907" width="28.5703125" customWidth="1"/>
    <col min="6908" max="6908" width="5" customWidth="1"/>
    <col min="6909" max="6909" width="1.42578125" customWidth="1"/>
    <col min="6910" max="6910" width="5.5703125" customWidth="1"/>
    <col min="6911" max="6911" width="4.42578125" customWidth="1"/>
    <col min="6912" max="6912" width="1.42578125" customWidth="1"/>
    <col min="6913" max="6913" width="5.42578125" customWidth="1"/>
    <col min="6914" max="6914" width="4.42578125" customWidth="1"/>
    <col min="6915" max="6915" width="1.42578125" customWidth="1"/>
    <col min="6916" max="6916" width="5.140625" customWidth="1"/>
    <col min="6917" max="6917" width="4.5703125" bestFit="1" customWidth="1"/>
    <col min="6918" max="6918" width="1.42578125" customWidth="1"/>
    <col min="6919" max="6919" width="4.85546875" customWidth="1"/>
    <col min="7162" max="7162" width="4" customWidth="1"/>
    <col min="7163" max="7163" width="28.5703125" customWidth="1"/>
    <col min="7164" max="7164" width="5" customWidth="1"/>
    <col min="7165" max="7165" width="1.42578125" customWidth="1"/>
    <col min="7166" max="7166" width="5.5703125" customWidth="1"/>
    <col min="7167" max="7167" width="4.42578125" customWidth="1"/>
    <col min="7168" max="7168" width="1.42578125" customWidth="1"/>
    <col min="7169" max="7169" width="5.42578125" customWidth="1"/>
    <col min="7170" max="7170" width="4.42578125" customWidth="1"/>
    <col min="7171" max="7171" width="1.42578125" customWidth="1"/>
    <col min="7172" max="7172" width="5.140625" customWidth="1"/>
    <col min="7173" max="7173" width="4.5703125" bestFit="1" customWidth="1"/>
    <col min="7174" max="7174" width="1.42578125" customWidth="1"/>
    <col min="7175" max="7175" width="4.85546875" customWidth="1"/>
    <col min="7418" max="7418" width="4" customWidth="1"/>
    <col min="7419" max="7419" width="28.5703125" customWidth="1"/>
    <col min="7420" max="7420" width="5" customWidth="1"/>
    <col min="7421" max="7421" width="1.42578125" customWidth="1"/>
    <col min="7422" max="7422" width="5.5703125" customWidth="1"/>
    <col min="7423" max="7423" width="4.42578125" customWidth="1"/>
    <col min="7424" max="7424" width="1.42578125" customWidth="1"/>
    <col min="7425" max="7425" width="5.42578125" customWidth="1"/>
    <col min="7426" max="7426" width="4.42578125" customWidth="1"/>
    <col min="7427" max="7427" width="1.42578125" customWidth="1"/>
    <col min="7428" max="7428" width="5.140625" customWidth="1"/>
    <col min="7429" max="7429" width="4.5703125" bestFit="1" customWidth="1"/>
    <col min="7430" max="7430" width="1.42578125" customWidth="1"/>
    <col min="7431" max="7431" width="4.85546875" customWidth="1"/>
    <col min="7674" max="7674" width="4" customWidth="1"/>
    <col min="7675" max="7675" width="28.5703125" customWidth="1"/>
    <col min="7676" max="7676" width="5" customWidth="1"/>
    <col min="7677" max="7677" width="1.42578125" customWidth="1"/>
    <col min="7678" max="7678" width="5.5703125" customWidth="1"/>
    <col min="7679" max="7679" width="4.42578125" customWidth="1"/>
    <col min="7680" max="7680" width="1.42578125" customWidth="1"/>
    <col min="7681" max="7681" width="5.42578125" customWidth="1"/>
    <col min="7682" max="7682" width="4.42578125" customWidth="1"/>
    <col min="7683" max="7683" width="1.42578125" customWidth="1"/>
    <col min="7684" max="7684" width="5.140625" customWidth="1"/>
    <col min="7685" max="7685" width="4.5703125" bestFit="1" customWidth="1"/>
    <col min="7686" max="7686" width="1.42578125" customWidth="1"/>
    <col min="7687" max="7687" width="4.85546875" customWidth="1"/>
    <col min="7930" max="7930" width="4" customWidth="1"/>
    <col min="7931" max="7931" width="28.5703125" customWidth="1"/>
    <col min="7932" max="7932" width="5" customWidth="1"/>
    <col min="7933" max="7933" width="1.42578125" customWidth="1"/>
    <col min="7934" max="7934" width="5.5703125" customWidth="1"/>
    <col min="7935" max="7935" width="4.42578125" customWidth="1"/>
    <col min="7936" max="7936" width="1.42578125" customWidth="1"/>
    <col min="7937" max="7937" width="5.42578125" customWidth="1"/>
    <col min="7938" max="7938" width="4.42578125" customWidth="1"/>
    <col min="7939" max="7939" width="1.42578125" customWidth="1"/>
    <col min="7940" max="7940" width="5.140625" customWidth="1"/>
    <col min="7941" max="7941" width="4.5703125" bestFit="1" customWidth="1"/>
    <col min="7942" max="7942" width="1.42578125" customWidth="1"/>
    <col min="7943" max="7943" width="4.85546875" customWidth="1"/>
    <col min="8186" max="8186" width="4" customWidth="1"/>
    <col min="8187" max="8187" width="28.5703125" customWidth="1"/>
    <col min="8188" max="8188" width="5" customWidth="1"/>
    <col min="8189" max="8189" width="1.42578125" customWidth="1"/>
    <col min="8190" max="8190" width="5.5703125" customWidth="1"/>
    <col min="8191" max="8191" width="4.42578125" customWidth="1"/>
    <col min="8192" max="8192" width="1.42578125" customWidth="1"/>
    <col min="8193" max="8193" width="5.42578125" customWidth="1"/>
    <col min="8194" max="8194" width="4.42578125" customWidth="1"/>
    <col min="8195" max="8195" width="1.42578125" customWidth="1"/>
    <col min="8196" max="8196" width="5.140625" customWidth="1"/>
    <col min="8197" max="8197" width="4.5703125" bestFit="1" customWidth="1"/>
    <col min="8198" max="8198" width="1.42578125" customWidth="1"/>
    <col min="8199" max="8199" width="4.85546875" customWidth="1"/>
    <col min="8442" max="8442" width="4" customWidth="1"/>
    <col min="8443" max="8443" width="28.5703125" customWidth="1"/>
    <col min="8444" max="8444" width="5" customWidth="1"/>
    <col min="8445" max="8445" width="1.42578125" customWidth="1"/>
    <col min="8446" max="8446" width="5.5703125" customWidth="1"/>
    <col min="8447" max="8447" width="4.42578125" customWidth="1"/>
    <col min="8448" max="8448" width="1.42578125" customWidth="1"/>
    <col min="8449" max="8449" width="5.42578125" customWidth="1"/>
    <col min="8450" max="8450" width="4.42578125" customWidth="1"/>
    <col min="8451" max="8451" width="1.42578125" customWidth="1"/>
    <col min="8452" max="8452" width="5.140625" customWidth="1"/>
    <col min="8453" max="8453" width="4.5703125" bestFit="1" customWidth="1"/>
    <col min="8454" max="8454" width="1.42578125" customWidth="1"/>
    <col min="8455" max="8455" width="4.85546875" customWidth="1"/>
    <col min="8698" max="8698" width="4" customWidth="1"/>
    <col min="8699" max="8699" width="28.5703125" customWidth="1"/>
    <col min="8700" max="8700" width="5" customWidth="1"/>
    <col min="8701" max="8701" width="1.42578125" customWidth="1"/>
    <col min="8702" max="8702" width="5.5703125" customWidth="1"/>
    <col min="8703" max="8703" width="4.42578125" customWidth="1"/>
    <col min="8704" max="8704" width="1.42578125" customWidth="1"/>
    <col min="8705" max="8705" width="5.42578125" customWidth="1"/>
    <col min="8706" max="8706" width="4.42578125" customWidth="1"/>
    <col min="8707" max="8707" width="1.42578125" customWidth="1"/>
    <col min="8708" max="8708" width="5.140625" customWidth="1"/>
    <col min="8709" max="8709" width="4.5703125" bestFit="1" customWidth="1"/>
    <col min="8710" max="8710" width="1.42578125" customWidth="1"/>
    <col min="8711" max="8711" width="4.85546875" customWidth="1"/>
    <col min="8954" max="8954" width="4" customWidth="1"/>
    <col min="8955" max="8955" width="28.5703125" customWidth="1"/>
    <col min="8956" max="8956" width="5" customWidth="1"/>
    <col min="8957" max="8957" width="1.42578125" customWidth="1"/>
    <col min="8958" max="8958" width="5.5703125" customWidth="1"/>
    <col min="8959" max="8959" width="4.42578125" customWidth="1"/>
    <col min="8960" max="8960" width="1.42578125" customWidth="1"/>
    <col min="8961" max="8961" width="5.42578125" customWidth="1"/>
    <col min="8962" max="8962" width="4.42578125" customWidth="1"/>
    <col min="8963" max="8963" width="1.42578125" customWidth="1"/>
    <col min="8964" max="8964" width="5.140625" customWidth="1"/>
    <col min="8965" max="8965" width="4.5703125" bestFit="1" customWidth="1"/>
    <col min="8966" max="8966" width="1.42578125" customWidth="1"/>
    <col min="8967" max="8967" width="4.85546875" customWidth="1"/>
    <col min="9210" max="9210" width="4" customWidth="1"/>
    <col min="9211" max="9211" width="28.5703125" customWidth="1"/>
    <col min="9212" max="9212" width="5" customWidth="1"/>
    <col min="9213" max="9213" width="1.42578125" customWidth="1"/>
    <col min="9214" max="9214" width="5.5703125" customWidth="1"/>
    <col min="9215" max="9215" width="4.42578125" customWidth="1"/>
    <col min="9216" max="9216" width="1.42578125" customWidth="1"/>
    <col min="9217" max="9217" width="5.42578125" customWidth="1"/>
    <col min="9218" max="9218" width="4.42578125" customWidth="1"/>
    <col min="9219" max="9219" width="1.42578125" customWidth="1"/>
    <col min="9220" max="9220" width="5.140625" customWidth="1"/>
    <col min="9221" max="9221" width="4.5703125" bestFit="1" customWidth="1"/>
    <col min="9222" max="9222" width="1.42578125" customWidth="1"/>
    <col min="9223" max="9223" width="4.85546875" customWidth="1"/>
    <col min="9466" max="9466" width="4" customWidth="1"/>
    <col min="9467" max="9467" width="28.5703125" customWidth="1"/>
    <col min="9468" max="9468" width="5" customWidth="1"/>
    <col min="9469" max="9469" width="1.42578125" customWidth="1"/>
    <col min="9470" max="9470" width="5.5703125" customWidth="1"/>
    <col min="9471" max="9471" width="4.42578125" customWidth="1"/>
    <col min="9472" max="9472" width="1.42578125" customWidth="1"/>
    <col min="9473" max="9473" width="5.42578125" customWidth="1"/>
    <col min="9474" max="9474" width="4.42578125" customWidth="1"/>
    <col min="9475" max="9475" width="1.42578125" customWidth="1"/>
    <col min="9476" max="9476" width="5.140625" customWidth="1"/>
    <col min="9477" max="9477" width="4.5703125" bestFit="1" customWidth="1"/>
    <col min="9478" max="9478" width="1.42578125" customWidth="1"/>
    <col min="9479" max="9479" width="4.85546875" customWidth="1"/>
    <col min="9722" max="9722" width="4" customWidth="1"/>
    <col min="9723" max="9723" width="28.5703125" customWidth="1"/>
    <col min="9724" max="9724" width="5" customWidth="1"/>
    <col min="9725" max="9725" width="1.42578125" customWidth="1"/>
    <col min="9726" max="9726" width="5.5703125" customWidth="1"/>
    <col min="9727" max="9727" width="4.42578125" customWidth="1"/>
    <col min="9728" max="9728" width="1.42578125" customWidth="1"/>
    <col min="9729" max="9729" width="5.42578125" customWidth="1"/>
    <col min="9730" max="9730" width="4.42578125" customWidth="1"/>
    <col min="9731" max="9731" width="1.42578125" customWidth="1"/>
    <col min="9732" max="9732" width="5.140625" customWidth="1"/>
    <col min="9733" max="9733" width="4.5703125" bestFit="1" customWidth="1"/>
    <col min="9734" max="9734" width="1.42578125" customWidth="1"/>
    <col min="9735" max="9735" width="4.85546875" customWidth="1"/>
    <col min="9978" max="9978" width="4" customWidth="1"/>
    <col min="9979" max="9979" width="28.5703125" customWidth="1"/>
    <col min="9980" max="9980" width="5" customWidth="1"/>
    <col min="9981" max="9981" width="1.42578125" customWidth="1"/>
    <col min="9982" max="9982" width="5.5703125" customWidth="1"/>
    <col min="9983" max="9983" width="4.42578125" customWidth="1"/>
    <col min="9984" max="9984" width="1.42578125" customWidth="1"/>
    <col min="9985" max="9985" width="5.42578125" customWidth="1"/>
    <col min="9986" max="9986" width="4.42578125" customWidth="1"/>
    <col min="9987" max="9987" width="1.42578125" customWidth="1"/>
    <col min="9988" max="9988" width="5.140625" customWidth="1"/>
    <col min="9989" max="9989" width="4.5703125" bestFit="1" customWidth="1"/>
    <col min="9990" max="9990" width="1.42578125" customWidth="1"/>
    <col min="9991" max="9991" width="4.85546875" customWidth="1"/>
    <col min="10234" max="10234" width="4" customWidth="1"/>
    <col min="10235" max="10235" width="28.5703125" customWidth="1"/>
    <col min="10236" max="10236" width="5" customWidth="1"/>
    <col min="10237" max="10237" width="1.42578125" customWidth="1"/>
    <col min="10238" max="10238" width="5.5703125" customWidth="1"/>
    <col min="10239" max="10239" width="4.42578125" customWidth="1"/>
    <col min="10240" max="10240" width="1.42578125" customWidth="1"/>
    <col min="10241" max="10241" width="5.42578125" customWidth="1"/>
    <col min="10242" max="10242" width="4.42578125" customWidth="1"/>
    <col min="10243" max="10243" width="1.42578125" customWidth="1"/>
    <col min="10244" max="10244" width="5.140625" customWidth="1"/>
    <col min="10245" max="10245" width="4.5703125" bestFit="1" customWidth="1"/>
    <col min="10246" max="10246" width="1.42578125" customWidth="1"/>
    <col min="10247" max="10247" width="4.85546875" customWidth="1"/>
    <col min="10490" max="10490" width="4" customWidth="1"/>
    <col min="10491" max="10491" width="28.5703125" customWidth="1"/>
    <col min="10492" max="10492" width="5" customWidth="1"/>
    <col min="10493" max="10493" width="1.42578125" customWidth="1"/>
    <col min="10494" max="10494" width="5.5703125" customWidth="1"/>
    <col min="10495" max="10495" width="4.42578125" customWidth="1"/>
    <col min="10496" max="10496" width="1.42578125" customWidth="1"/>
    <col min="10497" max="10497" width="5.42578125" customWidth="1"/>
    <col min="10498" max="10498" width="4.42578125" customWidth="1"/>
    <col min="10499" max="10499" width="1.42578125" customWidth="1"/>
    <col min="10500" max="10500" width="5.140625" customWidth="1"/>
    <col min="10501" max="10501" width="4.5703125" bestFit="1" customWidth="1"/>
    <col min="10502" max="10502" width="1.42578125" customWidth="1"/>
    <col min="10503" max="10503" width="4.85546875" customWidth="1"/>
    <col min="10746" max="10746" width="4" customWidth="1"/>
    <col min="10747" max="10747" width="28.5703125" customWidth="1"/>
    <col min="10748" max="10748" width="5" customWidth="1"/>
    <col min="10749" max="10749" width="1.42578125" customWidth="1"/>
    <col min="10750" max="10750" width="5.5703125" customWidth="1"/>
    <col min="10751" max="10751" width="4.42578125" customWidth="1"/>
    <col min="10752" max="10752" width="1.42578125" customWidth="1"/>
    <col min="10753" max="10753" width="5.42578125" customWidth="1"/>
    <col min="10754" max="10754" width="4.42578125" customWidth="1"/>
    <col min="10755" max="10755" width="1.42578125" customWidth="1"/>
    <col min="10756" max="10756" width="5.140625" customWidth="1"/>
    <col min="10757" max="10757" width="4.5703125" bestFit="1" customWidth="1"/>
    <col min="10758" max="10758" width="1.42578125" customWidth="1"/>
    <col min="10759" max="10759" width="4.85546875" customWidth="1"/>
    <col min="11002" max="11002" width="4" customWidth="1"/>
    <col min="11003" max="11003" width="28.5703125" customWidth="1"/>
    <col min="11004" max="11004" width="5" customWidth="1"/>
    <col min="11005" max="11005" width="1.42578125" customWidth="1"/>
    <col min="11006" max="11006" width="5.5703125" customWidth="1"/>
    <col min="11007" max="11007" width="4.42578125" customWidth="1"/>
    <col min="11008" max="11008" width="1.42578125" customWidth="1"/>
    <col min="11009" max="11009" width="5.42578125" customWidth="1"/>
    <col min="11010" max="11010" width="4.42578125" customWidth="1"/>
    <col min="11011" max="11011" width="1.42578125" customWidth="1"/>
    <col min="11012" max="11012" width="5.140625" customWidth="1"/>
    <col min="11013" max="11013" width="4.5703125" bestFit="1" customWidth="1"/>
    <col min="11014" max="11014" width="1.42578125" customWidth="1"/>
    <col min="11015" max="11015" width="4.85546875" customWidth="1"/>
    <col min="11258" max="11258" width="4" customWidth="1"/>
    <col min="11259" max="11259" width="28.5703125" customWidth="1"/>
    <col min="11260" max="11260" width="5" customWidth="1"/>
    <col min="11261" max="11261" width="1.42578125" customWidth="1"/>
    <col min="11262" max="11262" width="5.5703125" customWidth="1"/>
    <col min="11263" max="11263" width="4.42578125" customWidth="1"/>
    <col min="11264" max="11264" width="1.42578125" customWidth="1"/>
    <col min="11265" max="11265" width="5.42578125" customWidth="1"/>
    <col min="11266" max="11266" width="4.42578125" customWidth="1"/>
    <col min="11267" max="11267" width="1.42578125" customWidth="1"/>
    <col min="11268" max="11268" width="5.140625" customWidth="1"/>
    <col min="11269" max="11269" width="4.5703125" bestFit="1" customWidth="1"/>
    <col min="11270" max="11270" width="1.42578125" customWidth="1"/>
    <col min="11271" max="11271" width="4.85546875" customWidth="1"/>
    <col min="11514" max="11514" width="4" customWidth="1"/>
    <col min="11515" max="11515" width="28.5703125" customWidth="1"/>
    <col min="11516" max="11516" width="5" customWidth="1"/>
    <col min="11517" max="11517" width="1.42578125" customWidth="1"/>
    <col min="11518" max="11518" width="5.5703125" customWidth="1"/>
    <col min="11519" max="11519" width="4.42578125" customWidth="1"/>
    <col min="11520" max="11520" width="1.42578125" customWidth="1"/>
    <col min="11521" max="11521" width="5.42578125" customWidth="1"/>
    <col min="11522" max="11522" width="4.42578125" customWidth="1"/>
    <col min="11523" max="11523" width="1.42578125" customWidth="1"/>
    <col min="11524" max="11524" width="5.140625" customWidth="1"/>
    <col min="11525" max="11525" width="4.5703125" bestFit="1" customWidth="1"/>
    <col min="11526" max="11526" width="1.42578125" customWidth="1"/>
    <col min="11527" max="11527" width="4.85546875" customWidth="1"/>
    <col min="11770" max="11770" width="4" customWidth="1"/>
    <col min="11771" max="11771" width="28.5703125" customWidth="1"/>
    <col min="11772" max="11772" width="5" customWidth="1"/>
    <col min="11773" max="11773" width="1.42578125" customWidth="1"/>
    <col min="11774" max="11774" width="5.5703125" customWidth="1"/>
    <col min="11775" max="11775" width="4.42578125" customWidth="1"/>
    <col min="11776" max="11776" width="1.42578125" customWidth="1"/>
    <col min="11777" max="11777" width="5.42578125" customWidth="1"/>
    <col min="11778" max="11778" width="4.42578125" customWidth="1"/>
    <col min="11779" max="11779" width="1.42578125" customWidth="1"/>
    <col min="11780" max="11780" width="5.140625" customWidth="1"/>
    <col min="11781" max="11781" width="4.5703125" bestFit="1" customWidth="1"/>
    <col min="11782" max="11782" width="1.42578125" customWidth="1"/>
    <col min="11783" max="11783" width="4.85546875" customWidth="1"/>
    <col min="12026" max="12026" width="4" customWidth="1"/>
    <col min="12027" max="12027" width="28.5703125" customWidth="1"/>
    <col min="12028" max="12028" width="5" customWidth="1"/>
    <col min="12029" max="12029" width="1.42578125" customWidth="1"/>
    <col min="12030" max="12030" width="5.5703125" customWidth="1"/>
    <col min="12031" max="12031" width="4.42578125" customWidth="1"/>
    <col min="12032" max="12032" width="1.42578125" customWidth="1"/>
    <col min="12033" max="12033" width="5.42578125" customWidth="1"/>
    <col min="12034" max="12034" width="4.42578125" customWidth="1"/>
    <col min="12035" max="12035" width="1.42578125" customWidth="1"/>
    <col min="12036" max="12036" width="5.140625" customWidth="1"/>
    <col min="12037" max="12037" width="4.5703125" bestFit="1" customWidth="1"/>
    <col min="12038" max="12038" width="1.42578125" customWidth="1"/>
    <col min="12039" max="12039" width="4.85546875" customWidth="1"/>
    <col min="12282" max="12282" width="4" customWidth="1"/>
    <col min="12283" max="12283" width="28.5703125" customWidth="1"/>
    <col min="12284" max="12284" width="5" customWidth="1"/>
    <col min="12285" max="12285" width="1.42578125" customWidth="1"/>
    <col min="12286" max="12286" width="5.5703125" customWidth="1"/>
    <col min="12287" max="12287" width="4.42578125" customWidth="1"/>
    <col min="12288" max="12288" width="1.42578125" customWidth="1"/>
    <col min="12289" max="12289" width="5.42578125" customWidth="1"/>
    <col min="12290" max="12290" width="4.42578125" customWidth="1"/>
    <col min="12291" max="12291" width="1.42578125" customWidth="1"/>
    <col min="12292" max="12292" width="5.140625" customWidth="1"/>
    <col min="12293" max="12293" width="4.5703125" bestFit="1" customWidth="1"/>
    <col min="12294" max="12294" width="1.42578125" customWidth="1"/>
    <col min="12295" max="12295" width="4.85546875" customWidth="1"/>
    <col min="12538" max="12538" width="4" customWidth="1"/>
    <col min="12539" max="12539" width="28.5703125" customWidth="1"/>
    <col min="12540" max="12540" width="5" customWidth="1"/>
    <col min="12541" max="12541" width="1.42578125" customWidth="1"/>
    <col min="12542" max="12542" width="5.5703125" customWidth="1"/>
    <col min="12543" max="12543" width="4.42578125" customWidth="1"/>
    <col min="12544" max="12544" width="1.42578125" customWidth="1"/>
    <col min="12545" max="12545" width="5.42578125" customWidth="1"/>
    <col min="12546" max="12546" width="4.42578125" customWidth="1"/>
    <col min="12547" max="12547" width="1.42578125" customWidth="1"/>
    <col min="12548" max="12548" width="5.140625" customWidth="1"/>
    <col min="12549" max="12549" width="4.5703125" bestFit="1" customWidth="1"/>
    <col min="12550" max="12550" width="1.42578125" customWidth="1"/>
    <col min="12551" max="12551" width="4.85546875" customWidth="1"/>
    <col min="12794" max="12794" width="4" customWidth="1"/>
    <col min="12795" max="12795" width="28.5703125" customWidth="1"/>
    <col min="12796" max="12796" width="5" customWidth="1"/>
    <col min="12797" max="12797" width="1.42578125" customWidth="1"/>
    <col min="12798" max="12798" width="5.5703125" customWidth="1"/>
    <col min="12799" max="12799" width="4.42578125" customWidth="1"/>
    <col min="12800" max="12800" width="1.42578125" customWidth="1"/>
    <col min="12801" max="12801" width="5.42578125" customWidth="1"/>
    <col min="12802" max="12802" width="4.42578125" customWidth="1"/>
    <col min="12803" max="12803" width="1.42578125" customWidth="1"/>
    <col min="12804" max="12804" width="5.140625" customWidth="1"/>
    <col min="12805" max="12805" width="4.5703125" bestFit="1" customWidth="1"/>
    <col min="12806" max="12806" width="1.42578125" customWidth="1"/>
    <col min="12807" max="12807" width="4.85546875" customWidth="1"/>
    <col min="13050" max="13050" width="4" customWidth="1"/>
    <col min="13051" max="13051" width="28.5703125" customWidth="1"/>
    <col min="13052" max="13052" width="5" customWidth="1"/>
    <col min="13053" max="13053" width="1.42578125" customWidth="1"/>
    <col min="13054" max="13054" width="5.5703125" customWidth="1"/>
    <col min="13055" max="13055" width="4.42578125" customWidth="1"/>
    <col min="13056" max="13056" width="1.42578125" customWidth="1"/>
    <col min="13057" max="13057" width="5.42578125" customWidth="1"/>
    <col min="13058" max="13058" width="4.42578125" customWidth="1"/>
    <col min="13059" max="13059" width="1.42578125" customWidth="1"/>
    <col min="13060" max="13060" width="5.140625" customWidth="1"/>
    <col min="13061" max="13061" width="4.5703125" bestFit="1" customWidth="1"/>
    <col min="13062" max="13062" width="1.42578125" customWidth="1"/>
    <col min="13063" max="13063" width="4.85546875" customWidth="1"/>
    <col min="13306" max="13306" width="4" customWidth="1"/>
    <col min="13307" max="13307" width="28.5703125" customWidth="1"/>
    <col min="13308" max="13308" width="5" customWidth="1"/>
    <col min="13309" max="13309" width="1.42578125" customWidth="1"/>
    <col min="13310" max="13310" width="5.5703125" customWidth="1"/>
    <col min="13311" max="13311" width="4.42578125" customWidth="1"/>
    <col min="13312" max="13312" width="1.42578125" customWidth="1"/>
    <col min="13313" max="13313" width="5.42578125" customWidth="1"/>
    <col min="13314" max="13314" width="4.42578125" customWidth="1"/>
    <col min="13315" max="13315" width="1.42578125" customWidth="1"/>
    <col min="13316" max="13316" width="5.140625" customWidth="1"/>
    <col min="13317" max="13317" width="4.5703125" bestFit="1" customWidth="1"/>
    <col min="13318" max="13318" width="1.42578125" customWidth="1"/>
    <col min="13319" max="13319" width="4.85546875" customWidth="1"/>
    <col min="13562" max="13562" width="4" customWidth="1"/>
    <col min="13563" max="13563" width="28.5703125" customWidth="1"/>
    <col min="13564" max="13564" width="5" customWidth="1"/>
    <col min="13565" max="13565" width="1.42578125" customWidth="1"/>
    <col min="13566" max="13566" width="5.5703125" customWidth="1"/>
    <col min="13567" max="13567" width="4.42578125" customWidth="1"/>
    <col min="13568" max="13568" width="1.42578125" customWidth="1"/>
    <col min="13569" max="13569" width="5.42578125" customWidth="1"/>
    <col min="13570" max="13570" width="4.42578125" customWidth="1"/>
    <col min="13571" max="13571" width="1.42578125" customWidth="1"/>
    <col min="13572" max="13572" width="5.140625" customWidth="1"/>
    <col min="13573" max="13573" width="4.5703125" bestFit="1" customWidth="1"/>
    <col min="13574" max="13574" width="1.42578125" customWidth="1"/>
    <col min="13575" max="13575" width="4.85546875" customWidth="1"/>
    <col min="13818" max="13818" width="4" customWidth="1"/>
    <col min="13819" max="13819" width="28.5703125" customWidth="1"/>
    <col min="13820" max="13820" width="5" customWidth="1"/>
    <col min="13821" max="13821" width="1.42578125" customWidth="1"/>
    <col min="13822" max="13822" width="5.5703125" customWidth="1"/>
    <col min="13823" max="13823" width="4.42578125" customWidth="1"/>
    <col min="13824" max="13824" width="1.42578125" customWidth="1"/>
    <col min="13825" max="13825" width="5.42578125" customWidth="1"/>
    <col min="13826" max="13826" width="4.42578125" customWidth="1"/>
    <col min="13827" max="13827" width="1.42578125" customWidth="1"/>
    <col min="13828" max="13828" width="5.140625" customWidth="1"/>
    <col min="13829" max="13829" width="4.5703125" bestFit="1" customWidth="1"/>
    <col min="13830" max="13830" width="1.42578125" customWidth="1"/>
    <col min="13831" max="13831" width="4.85546875" customWidth="1"/>
    <col min="14074" max="14074" width="4" customWidth="1"/>
    <col min="14075" max="14075" width="28.5703125" customWidth="1"/>
    <col min="14076" max="14076" width="5" customWidth="1"/>
    <col min="14077" max="14077" width="1.42578125" customWidth="1"/>
    <col min="14078" max="14078" width="5.5703125" customWidth="1"/>
    <col min="14079" max="14079" width="4.42578125" customWidth="1"/>
    <col min="14080" max="14080" width="1.42578125" customWidth="1"/>
    <col min="14081" max="14081" width="5.42578125" customWidth="1"/>
    <col min="14082" max="14082" width="4.42578125" customWidth="1"/>
    <col min="14083" max="14083" width="1.42578125" customWidth="1"/>
    <col min="14084" max="14084" width="5.140625" customWidth="1"/>
    <col min="14085" max="14085" width="4.5703125" bestFit="1" customWidth="1"/>
    <col min="14086" max="14086" width="1.42578125" customWidth="1"/>
    <col min="14087" max="14087" width="4.85546875" customWidth="1"/>
    <col min="14330" max="14330" width="4" customWidth="1"/>
    <col min="14331" max="14331" width="28.5703125" customWidth="1"/>
    <col min="14332" max="14332" width="5" customWidth="1"/>
    <col min="14333" max="14333" width="1.42578125" customWidth="1"/>
    <col min="14334" max="14334" width="5.5703125" customWidth="1"/>
    <col min="14335" max="14335" width="4.42578125" customWidth="1"/>
    <col min="14336" max="14336" width="1.42578125" customWidth="1"/>
    <col min="14337" max="14337" width="5.42578125" customWidth="1"/>
    <col min="14338" max="14338" width="4.42578125" customWidth="1"/>
    <col min="14339" max="14339" width="1.42578125" customWidth="1"/>
    <col min="14340" max="14340" width="5.140625" customWidth="1"/>
    <col min="14341" max="14341" width="4.5703125" bestFit="1" customWidth="1"/>
    <col min="14342" max="14342" width="1.42578125" customWidth="1"/>
    <col min="14343" max="14343" width="4.85546875" customWidth="1"/>
    <col min="14586" max="14586" width="4" customWidth="1"/>
    <col min="14587" max="14587" width="28.5703125" customWidth="1"/>
    <col min="14588" max="14588" width="5" customWidth="1"/>
    <col min="14589" max="14589" width="1.42578125" customWidth="1"/>
    <col min="14590" max="14590" width="5.5703125" customWidth="1"/>
    <col min="14591" max="14591" width="4.42578125" customWidth="1"/>
    <col min="14592" max="14592" width="1.42578125" customWidth="1"/>
    <col min="14593" max="14593" width="5.42578125" customWidth="1"/>
    <col min="14594" max="14594" width="4.42578125" customWidth="1"/>
    <col min="14595" max="14595" width="1.42578125" customWidth="1"/>
    <col min="14596" max="14596" width="5.140625" customWidth="1"/>
    <col min="14597" max="14597" width="4.5703125" bestFit="1" customWidth="1"/>
    <col min="14598" max="14598" width="1.42578125" customWidth="1"/>
    <col min="14599" max="14599" width="4.85546875" customWidth="1"/>
    <col min="14842" max="14842" width="4" customWidth="1"/>
    <col min="14843" max="14843" width="28.5703125" customWidth="1"/>
    <col min="14844" max="14844" width="5" customWidth="1"/>
    <col min="14845" max="14845" width="1.42578125" customWidth="1"/>
    <col min="14846" max="14846" width="5.5703125" customWidth="1"/>
    <col min="14847" max="14847" width="4.42578125" customWidth="1"/>
    <col min="14848" max="14848" width="1.42578125" customWidth="1"/>
    <col min="14849" max="14849" width="5.42578125" customWidth="1"/>
    <col min="14850" max="14850" width="4.42578125" customWidth="1"/>
    <col min="14851" max="14851" width="1.42578125" customWidth="1"/>
    <col min="14852" max="14852" width="5.140625" customWidth="1"/>
    <col min="14853" max="14853" width="4.5703125" bestFit="1" customWidth="1"/>
    <col min="14854" max="14854" width="1.42578125" customWidth="1"/>
    <col min="14855" max="14855" width="4.85546875" customWidth="1"/>
    <col min="15098" max="15098" width="4" customWidth="1"/>
    <col min="15099" max="15099" width="28.5703125" customWidth="1"/>
    <col min="15100" max="15100" width="5" customWidth="1"/>
    <col min="15101" max="15101" width="1.42578125" customWidth="1"/>
    <col min="15102" max="15102" width="5.5703125" customWidth="1"/>
    <col min="15103" max="15103" width="4.42578125" customWidth="1"/>
    <col min="15104" max="15104" width="1.42578125" customWidth="1"/>
    <col min="15105" max="15105" width="5.42578125" customWidth="1"/>
    <col min="15106" max="15106" width="4.42578125" customWidth="1"/>
    <col min="15107" max="15107" width="1.42578125" customWidth="1"/>
    <col min="15108" max="15108" width="5.140625" customWidth="1"/>
    <col min="15109" max="15109" width="4.5703125" bestFit="1" customWidth="1"/>
    <col min="15110" max="15110" width="1.42578125" customWidth="1"/>
    <col min="15111" max="15111" width="4.85546875" customWidth="1"/>
    <col min="15354" max="15354" width="4" customWidth="1"/>
    <col min="15355" max="15355" width="28.5703125" customWidth="1"/>
    <col min="15356" max="15356" width="5" customWidth="1"/>
    <col min="15357" max="15357" width="1.42578125" customWidth="1"/>
    <col min="15358" max="15358" width="5.5703125" customWidth="1"/>
    <col min="15359" max="15359" width="4.42578125" customWidth="1"/>
    <col min="15360" max="15360" width="1.42578125" customWidth="1"/>
    <col min="15361" max="15361" width="5.42578125" customWidth="1"/>
    <col min="15362" max="15362" width="4.42578125" customWidth="1"/>
    <col min="15363" max="15363" width="1.42578125" customWidth="1"/>
    <col min="15364" max="15364" width="5.140625" customWidth="1"/>
    <col min="15365" max="15365" width="4.5703125" bestFit="1" customWidth="1"/>
    <col min="15366" max="15366" width="1.42578125" customWidth="1"/>
    <col min="15367" max="15367" width="4.85546875" customWidth="1"/>
    <col min="15610" max="15610" width="4" customWidth="1"/>
    <col min="15611" max="15611" width="28.5703125" customWidth="1"/>
    <col min="15612" max="15612" width="5" customWidth="1"/>
    <col min="15613" max="15613" width="1.42578125" customWidth="1"/>
    <col min="15614" max="15614" width="5.5703125" customWidth="1"/>
    <col min="15615" max="15615" width="4.42578125" customWidth="1"/>
    <col min="15616" max="15616" width="1.42578125" customWidth="1"/>
    <col min="15617" max="15617" width="5.42578125" customWidth="1"/>
    <col min="15618" max="15618" width="4.42578125" customWidth="1"/>
    <col min="15619" max="15619" width="1.42578125" customWidth="1"/>
    <col min="15620" max="15620" width="5.140625" customWidth="1"/>
    <col min="15621" max="15621" width="4.5703125" bestFit="1" customWidth="1"/>
    <col min="15622" max="15622" width="1.42578125" customWidth="1"/>
    <col min="15623" max="15623" width="4.85546875" customWidth="1"/>
    <col min="15866" max="15866" width="4" customWidth="1"/>
    <col min="15867" max="15867" width="28.5703125" customWidth="1"/>
    <col min="15868" max="15868" width="5" customWidth="1"/>
    <col min="15869" max="15869" width="1.42578125" customWidth="1"/>
    <col min="15870" max="15870" width="5.5703125" customWidth="1"/>
    <col min="15871" max="15871" width="4.42578125" customWidth="1"/>
    <col min="15872" max="15872" width="1.42578125" customWidth="1"/>
    <col min="15873" max="15873" width="5.42578125" customWidth="1"/>
    <col min="15874" max="15874" width="4.42578125" customWidth="1"/>
    <col min="15875" max="15875" width="1.42578125" customWidth="1"/>
    <col min="15876" max="15876" width="5.140625" customWidth="1"/>
    <col min="15877" max="15877" width="4.5703125" bestFit="1" customWidth="1"/>
    <col min="15878" max="15878" width="1.42578125" customWidth="1"/>
    <col min="15879" max="15879" width="4.85546875" customWidth="1"/>
    <col min="16122" max="16122" width="4" customWidth="1"/>
    <col min="16123" max="16123" width="28.5703125" customWidth="1"/>
    <col min="16124" max="16124" width="5" customWidth="1"/>
    <col min="16125" max="16125" width="1.42578125" customWidth="1"/>
    <col min="16126" max="16126" width="5.5703125" customWidth="1"/>
    <col min="16127" max="16127" width="4.42578125" customWidth="1"/>
    <col min="16128" max="16128" width="1.42578125" customWidth="1"/>
    <col min="16129" max="16129" width="5.42578125" customWidth="1"/>
    <col min="16130" max="16130" width="4.42578125" customWidth="1"/>
    <col min="16131" max="16131" width="1.42578125" customWidth="1"/>
    <col min="16132" max="16132" width="5.140625" customWidth="1"/>
    <col min="16133" max="16133" width="4.5703125" bestFit="1" customWidth="1"/>
    <col min="16134" max="16134" width="1.42578125" customWidth="1"/>
    <col min="16135" max="16135" width="4.85546875" customWidth="1"/>
  </cols>
  <sheetData>
    <row r="1" spans="1:19" ht="30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8" customHeight="1">
      <c r="A2" s="266" t="s">
        <v>95</v>
      </c>
      <c r="B2" s="268" t="s">
        <v>96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</row>
    <row r="3" spans="1:19" ht="14.45" customHeight="1">
      <c r="A3" s="267"/>
      <c r="B3" s="269" t="s">
        <v>97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</row>
    <row r="4" spans="1:19">
      <c r="A4" s="38" t="s">
        <v>7</v>
      </c>
      <c r="B4" s="79" t="s">
        <v>47</v>
      </c>
      <c r="C4" s="83" t="s">
        <v>48</v>
      </c>
      <c r="D4" s="80" t="s">
        <v>49</v>
      </c>
      <c r="E4" s="81" t="s">
        <v>53</v>
      </c>
      <c r="F4" s="83" t="s">
        <v>48</v>
      </c>
      <c r="G4" s="80" t="s">
        <v>49</v>
      </c>
      <c r="H4" s="81" t="s">
        <v>53</v>
      </c>
      <c r="I4" s="82" t="s">
        <v>48</v>
      </c>
      <c r="J4" s="80" t="s">
        <v>49</v>
      </c>
      <c r="K4" s="221" t="s">
        <v>53</v>
      </c>
      <c r="L4" s="222" t="s">
        <v>48</v>
      </c>
      <c r="M4" s="80" t="s">
        <v>49</v>
      </c>
      <c r="N4" s="81" t="s">
        <v>53</v>
      </c>
      <c r="O4" s="83" t="s">
        <v>48</v>
      </c>
      <c r="P4" s="80" t="s">
        <v>49</v>
      </c>
      <c r="Q4" s="81" t="s">
        <v>53</v>
      </c>
      <c r="R4" s="83" t="s">
        <v>51</v>
      </c>
      <c r="S4" s="80" t="s">
        <v>52</v>
      </c>
    </row>
    <row r="5" spans="1:19" ht="15.75" thickBot="1">
      <c r="A5" s="264" t="s">
        <v>8</v>
      </c>
      <c r="B5" s="193" t="str">
        <f>'Prezence 1.7.'!B17</f>
        <v>TJ Avia Čakovice "A"</v>
      </c>
      <c r="C5" s="193">
        <f>'Prezence 1.7.'!C17</f>
        <v>2270</v>
      </c>
      <c r="D5" s="193" t="str">
        <f>'Prezence 1.7.'!D17</f>
        <v>Milan Kučera</v>
      </c>
      <c r="E5" s="193">
        <f>'Prezence 1.7.'!E17</f>
        <v>11</v>
      </c>
      <c r="F5" s="193">
        <f>'Prezence 1.7.'!F17</f>
        <v>875</v>
      </c>
      <c r="G5" s="193" t="str">
        <f>'Prezence 1.7.'!G17</f>
        <v>Jiří Kalous</v>
      </c>
      <c r="H5" s="193">
        <f>'Prezence 1.7.'!H17</f>
        <v>99</v>
      </c>
      <c r="I5" s="193">
        <f>'Prezence 1.7.'!I17</f>
        <v>0</v>
      </c>
      <c r="J5" s="193">
        <f>'Prezence 1.7.'!J17</f>
        <v>0</v>
      </c>
      <c r="K5" s="193">
        <f>'Prezence 1.7.'!K17</f>
        <v>0</v>
      </c>
      <c r="L5" s="193">
        <f>'Prezence 1.7.'!L17</f>
        <v>0</v>
      </c>
      <c r="M5" s="193">
        <f>'Prezence 1.7.'!M17</f>
        <v>0</v>
      </c>
      <c r="N5" s="193">
        <f>'Prezence 1.7.'!N17</f>
        <v>0</v>
      </c>
      <c r="O5" s="193">
        <f>'Prezence 1.7.'!O17</f>
        <v>0</v>
      </c>
      <c r="P5" s="193">
        <f>'Prezence 1.7.'!P17</f>
        <v>0</v>
      </c>
      <c r="Q5" s="193">
        <f>'Prezence 1.7.'!Q17</f>
        <v>0</v>
      </c>
      <c r="R5" s="193">
        <f>'Prezence 1.7.'!R17</f>
        <v>0</v>
      </c>
      <c r="S5" s="193" t="str">
        <f>'Prezence 1.7.'!S17</f>
        <v>Fritz</v>
      </c>
    </row>
    <row r="6" spans="1:19" ht="15.75" thickBot="1">
      <c r="A6" s="270"/>
      <c r="B6" s="193" t="str">
        <f>'Prezence 1.7.'!B16</f>
        <v>NK CLIMAX Vsetín "A"</v>
      </c>
      <c r="C6" s="193">
        <f>'Prezence 1.7.'!C16</f>
        <v>744</v>
      </c>
      <c r="D6" s="193" t="str">
        <f>'Prezence 1.7.'!D16</f>
        <v>Jan Chalupa</v>
      </c>
      <c r="E6" s="193">
        <f>'Prezence 1.7.'!E16</f>
        <v>10</v>
      </c>
      <c r="F6" s="193">
        <f>'Prezence 1.7.'!F16</f>
        <v>1518</v>
      </c>
      <c r="G6" s="193" t="str">
        <f>'Prezence 1.7.'!G16</f>
        <v>Michal Plachý</v>
      </c>
      <c r="H6" s="193">
        <f>'Prezence 1.7.'!H16</f>
        <v>3</v>
      </c>
      <c r="I6" s="193">
        <f>'Prezence 1.7.'!I16</f>
        <v>5343</v>
      </c>
      <c r="J6" s="193" t="str">
        <f>'Prezence 1.7.'!J16</f>
        <v>Ladislav Stupák</v>
      </c>
      <c r="K6" s="193">
        <f>'Prezence 1.7.'!K16</f>
        <v>31</v>
      </c>
      <c r="L6" s="193">
        <f>'Prezence 1.7.'!L16</f>
        <v>0</v>
      </c>
      <c r="M6" s="193">
        <f>'Prezence 1.7.'!M16</f>
        <v>0</v>
      </c>
      <c r="N6" s="193">
        <f>'Prezence 1.7.'!N16</f>
        <v>0</v>
      </c>
      <c r="O6" s="193">
        <f>'Prezence 1.7.'!O16</f>
        <v>0</v>
      </c>
      <c r="P6" s="193">
        <f>'Prezence 1.7.'!P16</f>
        <v>0</v>
      </c>
      <c r="Q6" s="193">
        <f>'Prezence 1.7.'!Q16</f>
        <v>0</v>
      </c>
      <c r="R6" s="193">
        <f>'Prezence 1.7.'!R16</f>
        <v>0</v>
      </c>
      <c r="S6" s="193" t="str">
        <f>'Prezence 1.7.'!S16</f>
        <v>Perun</v>
      </c>
    </row>
    <row r="7" spans="1:19" ht="15.75" thickBot="1">
      <c r="A7" s="270"/>
      <c r="B7" s="193" t="str">
        <f>'Prezence 1.7.'!B7</f>
        <v>SK Liapor - Witte Karlovy Vary z.s. "B"</v>
      </c>
      <c r="C7" s="193">
        <f>'Prezence 1.7.'!C7</f>
        <v>551</v>
      </c>
      <c r="D7" s="193" t="str">
        <f>'Prezence 1.7.'!D7</f>
        <v>Jakub Medek</v>
      </c>
      <c r="E7" s="193">
        <f>'Prezence 1.7.'!E7</f>
        <v>6</v>
      </c>
      <c r="F7" s="193">
        <f>'Prezence 1.7.'!F7</f>
        <v>552</v>
      </c>
      <c r="G7" s="193" t="str">
        <f>'Prezence 1.7.'!G7</f>
        <v>Matěj Medek</v>
      </c>
      <c r="H7" s="193">
        <f>'Prezence 1.7.'!H7</f>
        <v>9</v>
      </c>
      <c r="I7" s="193">
        <f>'Prezence 1.7.'!I7</f>
        <v>354</v>
      </c>
      <c r="J7" s="193" t="str">
        <f>'Prezence 1.7.'!J7</f>
        <v>Karel Hron</v>
      </c>
      <c r="K7" s="193">
        <f>'Prezence 1.7.'!K7</f>
        <v>12</v>
      </c>
      <c r="L7" s="193">
        <f>'Prezence 1.7.'!L7</f>
        <v>0</v>
      </c>
      <c r="M7" s="193">
        <f>'Prezence 1.7.'!M7</f>
        <v>0</v>
      </c>
      <c r="N7" s="193">
        <f>'Prezence 1.7.'!N7</f>
        <v>0</v>
      </c>
      <c r="O7" s="193">
        <f>'Prezence 1.7.'!O7</f>
        <v>0</v>
      </c>
      <c r="P7" s="193">
        <f>'Prezence 1.7.'!P7</f>
        <v>0</v>
      </c>
      <c r="Q7" s="193">
        <f>'Prezence 1.7.'!Q7</f>
        <v>0</v>
      </c>
      <c r="R7" s="193">
        <f>'Prezence 1.7.'!R7</f>
        <v>0</v>
      </c>
      <c r="S7" s="193" t="str">
        <f>'Prezence 1.7.'!S7</f>
        <v>Dvořák</v>
      </c>
    </row>
    <row r="8" spans="1:19" ht="15.75" thickBot="1">
      <c r="A8" s="270"/>
      <c r="B8" s="193" t="str">
        <f>'Prezence 1.7.'!B13</f>
        <v>TJ SOKOL Holice</v>
      </c>
      <c r="C8" s="193">
        <f>'Prezence 1.7.'!C13</f>
        <v>5269</v>
      </c>
      <c r="D8" s="193" t="str">
        <f>'Prezence 1.7.'!D13</f>
        <v>Pavel Kop</v>
      </c>
      <c r="E8" s="193">
        <f>'Prezence 1.7.'!E13</f>
        <v>2</v>
      </c>
      <c r="F8" s="193">
        <f>'Prezence 1.7.'!F13</f>
        <v>969</v>
      </c>
      <c r="G8" s="193" t="str">
        <f>'Prezence 1.7.'!G13</f>
        <v>Jakub Mrákava</v>
      </c>
      <c r="H8" s="193">
        <f>'Prezence 1.7.'!H13</f>
        <v>10</v>
      </c>
      <c r="I8" s="193">
        <f>'Prezence 1.7.'!I13</f>
        <v>355</v>
      </c>
      <c r="J8" s="193" t="str">
        <f>'Prezence 1.7.'!J13</f>
        <v>Martin Krátký</v>
      </c>
      <c r="K8" s="193">
        <f>'Prezence 1.7.'!K13</f>
        <v>23</v>
      </c>
      <c r="L8" s="193">
        <f>'Prezence 1.7.'!L13</f>
        <v>0</v>
      </c>
      <c r="M8" s="193">
        <f>'Prezence 1.7.'!M13</f>
        <v>0</v>
      </c>
      <c r="N8" s="193">
        <f>'Prezence 1.7.'!N13</f>
        <v>0</v>
      </c>
      <c r="O8" s="193">
        <f>'Prezence 1.7.'!O13</f>
        <v>0</v>
      </c>
      <c r="P8" s="193">
        <f>'Prezence 1.7.'!P13</f>
        <v>0</v>
      </c>
      <c r="Q8" s="193">
        <f>'Prezence 1.7.'!Q13</f>
        <v>0</v>
      </c>
      <c r="R8" s="193">
        <f>'Prezence 1.7.'!R13</f>
        <v>0</v>
      </c>
      <c r="S8" s="193" t="str">
        <f>'Prezence 1.7.'!S13</f>
        <v>Kašpar</v>
      </c>
    </row>
    <row r="9" spans="1:19" ht="15.75" thickBot="1">
      <c r="A9" s="270" t="s">
        <v>6</v>
      </c>
      <c r="B9" s="223" t="str">
        <f>'Prezence 1.7.'!B21</f>
        <v>SK Šacung ČNES Benešov 1947 "A"</v>
      </c>
      <c r="C9" s="223">
        <f>'Prezence 1.7.'!C21</f>
        <v>399</v>
      </c>
      <c r="D9" s="223" t="str">
        <f>'Prezence 1.7.'!D21</f>
        <v>František Kalas</v>
      </c>
      <c r="E9" s="223">
        <f>'Prezence 1.7.'!E21</f>
        <v>24</v>
      </c>
      <c r="F9" s="223">
        <f>'Prezence 1.7.'!F21</f>
        <v>1896</v>
      </c>
      <c r="G9" s="223" t="str">
        <f>'Prezence 1.7.'!G21</f>
        <v>Richard Makara</v>
      </c>
      <c r="H9" s="223">
        <f>'Prezence 1.7.'!H21</f>
        <v>3</v>
      </c>
      <c r="I9" s="223">
        <f>'Prezence 1.7.'!I21</f>
        <v>0</v>
      </c>
      <c r="J9" s="223">
        <f>'Prezence 1.7.'!J21</f>
        <v>0</v>
      </c>
      <c r="K9" s="223">
        <f>'Prezence 1.7.'!K21</f>
        <v>0</v>
      </c>
      <c r="L9" s="223">
        <f>'Prezence 1.7.'!L21</f>
        <v>0</v>
      </c>
      <c r="M9" s="223">
        <f>'Prezence 1.7.'!M21</f>
        <v>0</v>
      </c>
      <c r="N9" s="223">
        <f>'Prezence 1.7.'!N21</f>
        <v>0</v>
      </c>
      <c r="O9" s="223">
        <f>'Prezence 1.7.'!O21</f>
        <v>0</v>
      </c>
      <c r="P9" s="223">
        <f>'Prezence 1.7.'!P21</f>
        <v>0</v>
      </c>
      <c r="Q9" s="223">
        <f>'Prezence 1.7.'!Q21</f>
        <v>0</v>
      </c>
      <c r="R9" s="223">
        <f>'Prezence 1.7.'!R21</f>
        <v>0</v>
      </c>
      <c r="S9" s="223" t="str">
        <f>'Prezence 1.7.'!S21</f>
        <v>Voltr</v>
      </c>
    </row>
    <row r="10" spans="1:19" ht="15.75" thickBot="1">
      <c r="A10" s="270"/>
      <c r="B10" s="224" t="str">
        <f>'Prezence 1.7.'!B18</f>
        <v>TJ Avia Čakovice "B"</v>
      </c>
      <c r="C10" s="224">
        <f>'Prezence 1.7.'!C18</f>
        <v>741</v>
      </c>
      <c r="D10" s="224" t="str">
        <f>'Prezence 1.7.'!D18</f>
        <v>Daniel Fík</v>
      </c>
      <c r="E10" s="224">
        <f>'Prezence 1.7.'!E18</f>
        <v>14</v>
      </c>
      <c r="F10" s="224">
        <f>'Prezence 1.7.'!F18</f>
        <v>2888</v>
      </c>
      <c r="G10" s="224" t="str">
        <f>'Prezence 1.7.'!G18</f>
        <v>Jakub Chadim</v>
      </c>
      <c r="H10" s="224">
        <f>'Prezence 1.7.'!H18</f>
        <v>28</v>
      </c>
      <c r="I10" s="224">
        <f>'Prezence 1.7.'!I18</f>
        <v>0</v>
      </c>
      <c r="J10" s="224">
        <f>'Prezence 1.7.'!J18</f>
        <v>0</v>
      </c>
      <c r="K10" s="224">
        <f>'Prezence 1.7.'!K18</f>
        <v>0</v>
      </c>
      <c r="L10" s="224">
        <f>'Prezence 1.7.'!L18</f>
        <v>0</v>
      </c>
      <c r="M10" s="224">
        <f>'Prezence 1.7.'!M18</f>
        <v>0</v>
      </c>
      <c r="N10" s="224">
        <f>'Prezence 1.7.'!N18</f>
        <v>0</v>
      </c>
      <c r="O10" s="224">
        <f>'Prezence 1.7.'!O18</f>
        <v>0</v>
      </c>
      <c r="P10" s="224">
        <f>'Prezence 1.7.'!P18</f>
        <v>0</v>
      </c>
      <c r="Q10" s="224">
        <f>'Prezence 1.7.'!Q18</f>
        <v>0</v>
      </c>
      <c r="R10" s="224">
        <f>'Prezence 1.7.'!R18</f>
        <v>0</v>
      </c>
      <c r="S10" s="224" t="str">
        <f>'Prezence 1.7.'!S18</f>
        <v>Fritz</v>
      </c>
    </row>
    <row r="11" spans="1:19" ht="15.75" thickBot="1">
      <c r="A11" s="270"/>
      <c r="B11" s="224" t="str">
        <f>'Prezence 1.7.'!B11</f>
        <v>TJ Spartak Čelákovice - oddíl nohejbalu "B"</v>
      </c>
      <c r="C11" s="224">
        <f>'Prezence 1.7.'!C11</f>
        <v>2124</v>
      </c>
      <c r="D11" s="224" t="str">
        <f>'Prezence 1.7.'!D11</f>
        <v>Radek Šafr</v>
      </c>
      <c r="E11" s="224">
        <f>'Prezence 1.7.'!E11</f>
        <v>18</v>
      </c>
      <c r="F11" s="224">
        <f>'Prezence 1.7.'!F11</f>
        <v>170</v>
      </c>
      <c r="G11" s="224" t="str">
        <f>'Prezence 1.7.'!G11</f>
        <v>Martin Spilka</v>
      </c>
      <c r="H11" s="224">
        <f>'Prezence 1.7.'!H11</f>
        <v>12</v>
      </c>
      <c r="I11" s="224">
        <f>'Prezence 1.7.'!I11</f>
        <v>171</v>
      </c>
      <c r="J11" s="224" t="str">
        <f>'Prezence 1.7.'!J11</f>
        <v>Martin Flekač</v>
      </c>
      <c r="K11" s="224">
        <f>'Prezence 1.7.'!K11</f>
        <v>13</v>
      </c>
      <c r="L11" s="224">
        <f>'Prezence 1.7.'!L11</f>
        <v>0</v>
      </c>
      <c r="M11" s="224">
        <f>'Prezence 1.7.'!M11</f>
        <v>0</v>
      </c>
      <c r="N11" s="224">
        <f>'Prezence 1.7.'!N11</f>
        <v>0</v>
      </c>
      <c r="O11" s="224">
        <f>'Prezence 1.7.'!O11</f>
        <v>0</v>
      </c>
      <c r="P11" s="224">
        <f>'Prezence 1.7.'!P11</f>
        <v>0</v>
      </c>
      <c r="Q11" s="224">
        <f>'Prezence 1.7.'!Q11</f>
        <v>0</v>
      </c>
      <c r="R11" s="224">
        <f>'Prezence 1.7.'!R11</f>
        <v>0</v>
      </c>
      <c r="S11" s="224" t="str">
        <f>'Prezence 1.7.'!S11</f>
        <v>Doucek</v>
      </c>
    </row>
    <row r="12" spans="1:19" ht="15.75" thickBot="1">
      <c r="A12" s="270"/>
      <c r="B12" s="224" t="str">
        <f>'Prezence 1.7.'!B20</f>
        <v>TJ Dynamo České Budějovice "B"</v>
      </c>
      <c r="C12" s="224">
        <f>'Prezence 1.7.'!C20</f>
        <v>1349</v>
      </c>
      <c r="D12" s="224" t="str">
        <f>'Prezence 1.7.'!D20</f>
        <v>David Žikeš</v>
      </c>
      <c r="E12" s="224">
        <f>'Prezence 1.7.'!E20</f>
        <v>28</v>
      </c>
      <c r="F12" s="224">
        <f>'Prezence 1.7.'!F20</f>
        <v>2396</v>
      </c>
      <c r="G12" s="224" t="str">
        <f>'Prezence 1.7.'!G20</f>
        <v>Karel Tůma</v>
      </c>
      <c r="H12" s="224">
        <f>'Prezence 1.7.'!H20</f>
        <v>15</v>
      </c>
      <c r="I12" s="224">
        <f>'Prezence 1.7.'!I20</f>
        <v>0</v>
      </c>
      <c r="J12" s="224">
        <f>'Prezence 1.7.'!J20</f>
        <v>0</v>
      </c>
      <c r="K12" s="224">
        <f>'Prezence 1.7.'!K20</f>
        <v>0</v>
      </c>
      <c r="L12" s="224">
        <f>'Prezence 1.7.'!L20</f>
        <v>0</v>
      </c>
      <c r="M12" s="224">
        <f>'Prezence 1.7.'!M20</f>
        <v>0</v>
      </c>
      <c r="N12" s="224">
        <f>'Prezence 1.7.'!N20</f>
        <v>0</v>
      </c>
      <c r="O12" s="224">
        <f>'Prezence 1.7.'!O20</f>
        <v>0</v>
      </c>
      <c r="P12" s="224">
        <f>'Prezence 1.7.'!P20</f>
        <v>0</v>
      </c>
      <c r="Q12" s="224">
        <f>'Prezence 1.7.'!Q20</f>
        <v>0</v>
      </c>
      <c r="R12" s="224">
        <f>'Prezence 1.7.'!R20</f>
        <v>0</v>
      </c>
      <c r="S12" s="224" t="str">
        <f>'Prezence 1.7.'!S20</f>
        <v>Hanzálek</v>
      </c>
    </row>
    <row r="13" spans="1:19" ht="14.45" customHeight="1" thickBot="1">
      <c r="A13" s="270"/>
      <c r="B13" s="243" t="str">
        <f>'Prezence 1.7.'!B8</f>
        <v>SK Liapor - Witte Karlovy Vary z.s. "C"</v>
      </c>
      <c r="C13" s="243">
        <f>'Prezence 1.7.'!C8</f>
        <v>1162</v>
      </c>
      <c r="D13" s="243" t="str">
        <f>'Prezence 1.7.'!D8</f>
        <v>Daniel Svoboda</v>
      </c>
      <c r="E13" s="243">
        <f>'Prezence 1.7.'!E8</f>
        <v>11</v>
      </c>
      <c r="F13" s="243">
        <f>'Prezence 1.7.'!F8</f>
        <v>557</v>
      </c>
      <c r="G13" s="243" t="str">
        <f>'Prezence 1.7.'!G8</f>
        <v>Vlastimil Kubín</v>
      </c>
      <c r="H13" s="243">
        <f>'Prezence 1.7.'!H8</f>
        <v>7</v>
      </c>
      <c r="I13" s="243">
        <f>'Prezence 1.7.'!I8</f>
        <v>558</v>
      </c>
      <c r="J13" s="243" t="str">
        <f>'Prezence 1.7.'!J8</f>
        <v>Radim Kubín</v>
      </c>
      <c r="K13" s="243">
        <f>'Prezence 1.7.'!K8</f>
        <v>2</v>
      </c>
      <c r="L13" s="243">
        <f>'Prezence 1.7.'!L8</f>
        <v>0</v>
      </c>
      <c r="M13" s="243">
        <f>'Prezence 1.7.'!M8</f>
        <v>0</v>
      </c>
      <c r="N13" s="243">
        <f>'Prezence 1.7.'!N8</f>
        <v>0</v>
      </c>
      <c r="O13" s="243">
        <f>'Prezence 1.7.'!O8</f>
        <v>0</v>
      </c>
      <c r="P13" s="243">
        <f>'Prezence 1.7.'!P8</f>
        <v>0</v>
      </c>
      <c r="Q13" s="243">
        <f>'Prezence 1.7.'!Q8</f>
        <v>0</v>
      </c>
      <c r="R13" s="243">
        <f>'Prezence 1.7.'!R8</f>
        <v>0</v>
      </c>
      <c r="S13" s="243" t="str">
        <f>'Prezence 1.7.'!S8</f>
        <v>Dvořák</v>
      </c>
    </row>
    <row r="14" spans="1:19">
      <c r="A14" s="271" t="s">
        <v>9</v>
      </c>
      <c r="B14" s="225" t="str">
        <f>'Prezence 1.7.'!B6</f>
        <v>SK Liapor - Witte Karlovy Vary z.s. "A"</v>
      </c>
      <c r="C14" s="225">
        <f>'Prezence 1.7.'!C6</f>
        <v>549</v>
      </c>
      <c r="D14" s="225" t="str">
        <f>'Prezence 1.7.'!D6</f>
        <v>Tomáš Bíbr</v>
      </c>
      <c r="E14" s="225">
        <f>'Prezence 1.7.'!E6</f>
        <v>3</v>
      </c>
      <c r="F14" s="225">
        <f>'Prezence 1.7.'!F6</f>
        <v>548</v>
      </c>
      <c r="G14" s="225" t="str">
        <f>'Prezence 1.7.'!G6</f>
        <v>Michal Kokštein</v>
      </c>
      <c r="H14" s="225">
        <f>'Prezence 1.7.'!H6</f>
        <v>8</v>
      </c>
      <c r="I14" s="225">
        <f>'Prezence 1.7.'!I6</f>
        <v>547</v>
      </c>
      <c r="J14" s="225" t="str">
        <f>'Prezence 1.7.'!J6</f>
        <v>Jan Vanke</v>
      </c>
      <c r="K14" s="225">
        <f>'Prezence 1.7.'!K6</f>
        <v>5</v>
      </c>
      <c r="L14" s="225">
        <f>'Prezence 1.7.'!L6</f>
        <v>0</v>
      </c>
      <c r="M14" s="225">
        <f>'Prezence 1.7.'!M6</f>
        <v>0</v>
      </c>
      <c r="N14" s="225">
        <f>'Prezence 1.7.'!N6</f>
        <v>0</v>
      </c>
      <c r="O14" s="225">
        <f>'Prezence 1.7.'!O6</f>
        <v>0</v>
      </c>
      <c r="P14" s="225">
        <f>'Prezence 1.7.'!P6</f>
        <v>0</v>
      </c>
      <c r="Q14" s="225">
        <f>'Prezence 1.7.'!Q6</f>
        <v>0</v>
      </c>
      <c r="R14" s="225">
        <f>'Prezence 1.7.'!R6</f>
        <v>0</v>
      </c>
      <c r="S14" s="225" t="str">
        <f>'Prezence 1.7.'!S6</f>
        <v>Dvořák</v>
      </c>
    </row>
    <row r="15" spans="1:19">
      <c r="A15" s="262"/>
      <c r="B15" s="224" t="str">
        <f>'Prezence 1.7.'!B10</f>
        <v>TJ Spartak Čelákovice - oddíl nohejbalu "A"</v>
      </c>
      <c r="C15" s="224">
        <f>'Prezence 1.7.'!C10</f>
        <v>5151</v>
      </c>
      <c r="D15" s="224" t="str">
        <f>'Prezence 1.7.'!D10</f>
        <v>Jan Kilík</v>
      </c>
      <c r="E15" s="224">
        <f>'Prezence 1.7.'!E10</f>
        <v>16</v>
      </c>
      <c r="F15" s="224">
        <f>'Prezence 1.7.'!F10</f>
        <v>174</v>
      </c>
      <c r="G15" s="224" t="str">
        <f>'Prezence 1.7.'!G10</f>
        <v>Michal Kolenský</v>
      </c>
      <c r="H15" s="224">
        <f>'Prezence 1.7.'!H10</f>
        <v>9</v>
      </c>
      <c r="I15" s="224">
        <f>'Prezence 1.7.'!I10</f>
        <v>173</v>
      </c>
      <c r="J15" s="224" t="str">
        <f>'Prezence 1.7.'!J10</f>
        <v>Michal Doucek</v>
      </c>
      <c r="K15" s="224">
        <f>'Prezence 1.7.'!K10</f>
        <v>5</v>
      </c>
      <c r="L15" s="224">
        <f>'Prezence 1.7.'!L10</f>
        <v>0</v>
      </c>
      <c r="M15" s="224">
        <f>'Prezence 1.7.'!M10</f>
        <v>0</v>
      </c>
      <c r="N15" s="224">
        <f>'Prezence 1.7.'!N10</f>
        <v>0</v>
      </c>
      <c r="O15" s="224">
        <f>'Prezence 1.7.'!O10</f>
        <v>0</v>
      </c>
      <c r="P15" s="224">
        <f>'Prezence 1.7.'!P10</f>
        <v>0</v>
      </c>
      <c r="Q15" s="224">
        <f>'Prezence 1.7.'!Q10</f>
        <v>0</v>
      </c>
      <c r="R15" s="224">
        <f>'Prezence 1.7.'!R10</f>
        <v>0</v>
      </c>
      <c r="S15" s="224" t="str">
        <f>'Prezence 1.7.'!S10</f>
        <v>Doucek</v>
      </c>
    </row>
    <row r="16" spans="1:19">
      <c r="A16" s="263"/>
      <c r="B16" s="224" t="str">
        <f>'Prezence 1.7.'!B5</f>
        <v>TJ SLAVOJ Český Brod "A"</v>
      </c>
      <c r="C16" s="224">
        <f>'Prezence 1.7.'!C5</f>
        <v>2493</v>
      </c>
      <c r="D16" s="224" t="str">
        <f>'Prezence 1.7.'!D5</f>
        <v>Jan Sýkora</v>
      </c>
      <c r="E16" s="224">
        <f>'Prezence 1.7.'!E5</f>
        <v>7</v>
      </c>
      <c r="F16" s="224">
        <f>'Prezence 1.7.'!F5</f>
        <v>209</v>
      </c>
      <c r="G16" s="224" t="str">
        <f>'Prezence 1.7.'!G5</f>
        <v>Marek Vedral</v>
      </c>
      <c r="H16" s="224">
        <f>'Prezence 1.7.'!H5</f>
        <v>11</v>
      </c>
      <c r="I16" s="224">
        <f>'Prezence 1.7.'!I5</f>
        <v>0</v>
      </c>
      <c r="J16" s="224">
        <f>'Prezence 1.7.'!J5</f>
        <v>0</v>
      </c>
      <c r="K16" s="224">
        <f>'Prezence 1.7.'!K5</f>
        <v>0</v>
      </c>
      <c r="L16" s="224">
        <f>'Prezence 1.7.'!L5</f>
        <v>0</v>
      </c>
      <c r="M16" s="224">
        <f>'Prezence 1.7.'!M5</f>
        <v>0</v>
      </c>
      <c r="N16" s="224">
        <f>'Prezence 1.7.'!N5</f>
        <v>0</v>
      </c>
      <c r="O16" s="224">
        <f>'Prezence 1.7.'!O5</f>
        <v>0</v>
      </c>
      <c r="P16" s="224">
        <f>'Prezence 1.7.'!P5</f>
        <v>0</v>
      </c>
      <c r="Q16" s="224">
        <f>'Prezence 1.7.'!Q5</f>
        <v>0</v>
      </c>
      <c r="R16" s="224">
        <f>'Prezence 1.7.'!R5</f>
        <v>0</v>
      </c>
      <c r="S16" s="224" t="str">
        <f>'Prezence 1.7.'!S5</f>
        <v>Vedral</v>
      </c>
    </row>
    <row r="17" spans="1:19" ht="15.75" thickBot="1">
      <c r="A17" s="264"/>
      <c r="B17" s="224" t="str">
        <f>'Prezence 1.7.'!B15</f>
        <v>Sportovní klub Nohejbal Žatec "B"</v>
      </c>
      <c r="C17" s="224">
        <f>'Prezence 1.7.'!C15</f>
        <v>268</v>
      </c>
      <c r="D17" s="224" t="str">
        <f>'Prezence 1.7.'!D15</f>
        <v>Ondřej Vít</v>
      </c>
      <c r="E17" s="224">
        <f>'Prezence 1.7.'!E15</f>
        <v>7</v>
      </c>
      <c r="F17" s="224">
        <f>'Prezence 1.7.'!F15</f>
        <v>269</v>
      </c>
      <c r="G17" s="224" t="str">
        <f>'Prezence 1.7.'!G15</f>
        <v>Petr Vít</v>
      </c>
      <c r="H17" s="224">
        <f>'Prezence 1.7.'!H15</f>
        <v>18</v>
      </c>
      <c r="I17" s="224">
        <f>'Prezence 1.7.'!I15</f>
        <v>0</v>
      </c>
      <c r="J17" s="224">
        <f>'Prezence 1.7.'!J15</f>
        <v>0</v>
      </c>
      <c r="K17" s="224">
        <f>'Prezence 1.7.'!K15</f>
        <v>0</v>
      </c>
      <c r="L17" s="224">
        <f>'Prezence 1.7.'!L15</f>
        <v>0</v>
      </c>
      <c r="M17" s="224">
        <f>'Prezence 1.7.'!M15</f>
        <v>0</v>
      </c>
      <c r="N17" s="224">
        <f>'Prezence 1.7.'!N15</f>
        <v>0</v>
      </c>
      <c r="O17" s="224">
        <f>'Prezence 1.7.'!O15</f>
        <v>0</v>
      </c>
      <c r="P17" s="224">
        <f>'Prezence 1.7.'!P15</f>
        <v>0</v>
      </c>
      <c r="Q17" s="224">
        <f>'Prezence 1.7.'!Q15</f>
        <v>0</v>
      </c>
      <c r="R17" s="224">
        <f>'Prezence 1.7.'!R15</f>
        <v>0</v>
      </c>
      <c r="S17" s="224" t="str">
        <f>'Prezence 1.7.'!S15</f>
        <v>Vít</v>
      </c>
    </row>
    <row r="18" spans="1:19">
      <c r="A18" s="265" t="s">
        <v>0</v>
      </c>
      <c r="B18" s="223" t="str">
        <f>'Prezence 1.7.'!B12</f>
        <v>Městský nohejbalový klub Modřice, z.s. "A"</v>
      </c>
      <c r="C18" s="223">
        <f>'Prezence 1.7.'!C12</f>
        <v>5280</v>
      </c>
      <c r="D18" s="223" t="str">
        <f>'Prezence 1.7.'!D12</f>
        <v>Radek Pelikán</v>
      </c>
      <c r="E18" s="223">
        <f>'Prezence 1.7.'!E12</f>
        <v>6</v>
      </c>
      <c r="F18" s="223">
        <f>'Prezence 1.7.'!F12</f>
        <v>5281</v>
      </c>
      <c r="G18" s="223" t="str">
        <f>'Prezence 1.7.'!G12</f>
        <v>Jakub Pospíšil</v>
      </c>
      <c r="H18" s="223">
        <f>'Prezence 1.7.'!H12</f>
        <v>20</v>
      </c>
      <c r="I18" s="223">
        <f>'Prezence 1.7.'!I12</f>
        <v>0</v>
      </c>
      <c r="J18" s="223">
        <f>'Prezence 1.7.'!J12</f>
        <v>0</v>
      </c>
      <c r="K18" s="223">
        <f>'Prezence 1.7.'!K12</f>
        <v>0</v>
      </c>
      <c r="L18" s="223">
        <f>'Prezence 1.7.'!L12</f>
        <v>0</v>
      </c>
      <c r="M18" s="223">
        <f>'Prezence 1.7.'!M12</f>
        <v>0</v>
      </c>
      <c r="N18" s="223">
        <f>'Prezence 1.7.'!N12</f>
        <v>0</v>
      </c>
      <c r="O18" s="223">
        <f>'Prezence 1.7.'!O12</f>
        <v>0</v>
      </c>
      <c r="P18" s="223">
        <f>'Prezence 1.7.'!P12</f>
        <v>0</v>
      </c>
      <c r="Q18" s="223">
        <f>'Prezence 1.7.'!Q12</f>
        <v>0</v>
      </c>
      <c r="R18" s="223">
        <f>'Prezence 1.7.'!R12</f>
        <v>0</v>
      </c>
      <c r="S18" s="223" t="str">
        <f>'Prezence 1.7.'!S12</f>
        <v>Gulda</v>
      </c>
    </row>
    <row r="19" spans="1:19">
      <c r="A19" s="262"/>
      <c r="B19" s="224" t="str">
        <f>'Prezence 1.7.'!B19</f>
        <v>TJ Dynamo České Budějovice "A"</v>
      </c>
      <c r="C19" s="224">
        <f>'Prezence 1.7.'!C19</f>
        <v>1350</v>
      </c>
      <c r="D19" s="224" t="str">
        <f>'Prezence 1.7.'!D19</f>
        <v>David Višvader</v>
      </c>
      <c r="E19" s="224">
        <f>'Prezence 1.7.'!E19</f>
        <v>7</v>
      </c>
      <c r="F19" s="224">
        <f>'Prezence 1.7.'!F19</f>
        <v>742</v>
      </c>
      <c r="G19" s="224" t="str">
        <f>'Prezence 1.7.'!G19</f>
        <v>Ondřej Matějka</v>
      </c>
      <c r="H19" s="224">
        <f>'Prezence 1.7.'!H19</f>
        <v>5</v>
      </c>
      <c r="I19" s="224">
        <f>'Prezence 1.7.'!I19</f>
        <v>0</v>
      </c>
      <c r="J19" s="224">
        <f>'Prezence 1.7.'!J19</f>
        <v>0</v>
      </c>
      <c r="K19" s="224">
        <f>'Prezence 1.7.'!K19</f>
        <v>0</v>
      </c>
      <c r="L19" s="224">
        <f>'Prezence 1.7.'!L19</f>
        <v>0</v>
      </c>
      <c r="M19" s="224">
        <f>'Prezence 1.7.'!M19</f>
        <v>0</v>
      </c>
      <c r="N19" s="224">
        <f>'Prezence 1.7.'!N19</f>
        <v>0</v>
      </c>
      <c r="O19" s="224">
        <f>'Prezence 1.7.'!O19</f>
        <v>0</v>
      </c>
      <c r="P19" s="224">
        <f>'Prezence 1.7.'!P19</f>
        <v>0</v>
      </c>
      <c r="Q19" s="224">
        <f>'Prezence 1.7.'!Q19</f>
        <v>0</v>
      </c>
      <c r="R19" s="224">
        <f>'Prezence 1.7.'!R19</f>
        <v>0</v>
      </c>
      <c r="S19" s="224" t="str">
        <f>'Prezence 1.7.'!S19</f>
        <v>Hanzálek</v>
      </c>
    </row>
    <row r="20" spans="1:19">
      <c r="A20" s="263"/>
      <c r="B20" s="226" t="str">
        <f>'Prezence 1.7.'!B14</f>
        <v>Sportovní klub Nohejbal Žatec "A"</v>
      </c>
      <c r="C20" s="226">
        <f>'Prezence 1.7.'!C14</f>
        <v>458</v>
      </c>
      <c r="D20" s="226" t="str">
        <f>'Prezence 1.7.'!D14</f>
        <v>Jaroslav Kovařík</v>
      </c>
      <c r="E20" s="226">
        <f>'Prezence 1.7.'!E14</f>
        <v>20</v>
      </c>
      <c r="F20" s="226">
        <f>'Prezence 1.7.'!F14</f>
        <v>476</v>
      </c>
      <c r="G20" s="226" t="str">
        <f>'Prezence 1.7.'!G14</f>
        <v>Jaroslav Zlatohlávek</v>
      </c>
      <c r="H20" s="226">
        <f>'Prezence 1.7.'!H14</f>
        <v>4</v>
      </c>
      <c r="I20" s="226">
        <f>'Prezence 1.7.'!I14</f>
        <v>0</v>
      </c>
      <c r="J20" s="226">
        <f>'Prezence 1.7.'!J14</f>
        <v>0</v>
      </c>
      <c r="K20" s="226">
        <f>'Prezence 1.7.'!K14</f>
        <v>0</v>
      </c>
      <c r="L20" s="226">
        <f>'Prezence 1.7.'!L14</f>
        <v>0</v>
      </c>
      <c r="M20" s="226">
        <f>'Prezence 1.7.'!M14</f>
        <v>0</v>
      </c>
      <c r="N20" s="226">
        <f>'Prezence 1.7.'!N14</f>
        <v>0</v>
      </c>
      <c r="O20" s="226">
        <f>'Prezence 1.7.'!O14</f>
        <v>0</v>
      </c>
      <c r="P20" s="226">
        <f>'Prezence 1.7.'!P14</f>
        <v>0</v>
      </c>
      <c r="Q20" s="226">
        <f>'Prezence 1.7.'!Q14</f>
        <v>0</v>
      </c>
      <c r="R20" s="226">
        <f>'Prezence 1.7.'!R14</f>
        <v>0</v>
      </c>
      <c r="S20" s="226" t="str">
        <f>'Prezence 1.7.'!S14</f>
        <v>Vít</v>
      </c>
    </row>
    <row r="21" spans="1:19">
      <c r="A21" s="263"/>
      <c r="B21" s="226" t="str">
        <f>'Prezence 1.7.'!B22</f>
        <v>SK Šacung ČNES Benešov 1947 "B"</v>
      </c>
      <c r="C21" s="226">
        <f>'Prezence 1.7.'!C22</f>
        <v>788</v>
      </c>
      <c r="D21" s="226" t="str">
        <f>'Prezence 1.7.'!D22</f>
        <v>Stanislav Voltr</v>
      </c>
      <c r="E21" s="226">
        <f>'Prezence 1.7.'!E22</f>
        <v>9</v>
      </c>
      <c r="F21" s="226">
        <f>'Prezence 1.7.'!F22</f>
        <v>3958</v>
      </c>
      <c r="G21" s="226" t="str">
        <f>'Prezence 1.7.'!G22</f>
        <v>Tomáš Sekera</v>
      </c>
      <c r="H21" s="226">
        <f>'Prezence 1.7.'!H22</f>
        <v>10</v>
      </c>
      <c r="I21" s="226">
        <f>'Prezence 1.7.'!I22</f>
        <v>0</v>
      </c>
      <c r="J21" s="226">
        <f>'Prezence 1.7.'!J22</f>
        <v>0</v>
      </c>
      <c r="K21" s="226">
        <f>'Prezence 1.7.'!K22</f>
        <v>0</v>
      </c>
      <c r="L21" s="226">
        <f>'Prezence 1.7.'!L22</f>
        <v>0</v>
      </c>
      <c r="M21" s="226">
        <f>'Prezence 1.7.'!M22</f>
        <v>0</v>
      </c>
      <c r="N21" s="226">
        <f>'Prezence 1.7.'!N22</f>
        <v>0</v>
      </c>
      <c r="O21" s="226">
        <f>'Prezence 1.7.'!O22</f>
        <v>0</v>
      </c>
      <c r="P21" s="226">
        <f>'Prezence 1.7.'!P22</f>
        <v>0</v>
      </c>
      <c r="Q21" s="226">
        <f>'Prezence 1.7.'!Q22</f>
        <v>0</v>
      </c>
      <c r="R21" s="226">
        <f>'Prezence 1.7.'!R22</f>
        <v>0</v>
      </c>
      <c r="S21" s="226" t="str">
        <f>'Prezence 1.7.'!S22</f>
        <v>Voltr</v>
      </c>
    </row>
    <row r="22" spans="1:19" ht="14.45" customHeight="1" thickBot="1">
      <c r="A22" s="263"/>
      <c r="B22" s="197" t="str">
        <f>'Prezence 1.7.'!B9</f>
        <v>SK Liapor - Witte Karlovy Vary z.s. "D"</v>
      </c>
      <c r="C22" s="243">
        <f>'Prezence 1.7.'!C9</f>
        <v>546</v>
      </c>
      <c r="D22" s="243" t="str">
        <f>'Prezence 1.7.'!D9</f>
        <v>Karel Bláha</v>
      </c>
      <c r="E22" s="243">
        <f>'Prezence 1.7.'!E9</f>
        <v>4</v>
      </c>
      <c r="F22" s="243">
        <f>'Prezence 1.7.'!F9</f>
        <v>544</v>
      </c>
      <c r="G22" s="243" t="str">
        <f>'Prezence 1.7.'!G9</f>
        <v>František Veselý</v>
      </c>
      <c r="H22" s="243">
        <f>'Prezence 1.7.'!H9</f>
        <v>10</v>
      </c>
      <c r="I22" s="243">
        <f>'Prezence 1.7.'!I9</f>
        <v>5873</v>
      </c>
      <c r="J22" s="243" t="str">
        <f>'Prezence 1.7.'!J9</f>
        <v>Tomáš Zrzavecký</v>
      </c>
      <c r="K22" s="243">
        <f>'Prezence 1.7.'!K9</f>
        <v>17</v>
      </c>
      <c r="L22" s="243">
        <f>'Prezence 1.7.'!L9</f>
        <v>0</v>
      </c>
      <c r="M22" s="243">
        <f>'Prezence 1.7.'!M9</f>
        <v>0</v>
      </c>
      <c r="N22" s="243">
        <f>'Prezence 1.7.'!N9</f>
        <v>0</v>
      </c>
      <c r="O22" s="243">
        <f>'Prezence 1.7.'!O9</f>
        <v>0</v>
      </c>
      <c r="P22" s="243">
        <f>'Prezence 1.7.'!P9</f>
        <v>0</v>
      </c>
      <c r="Q22" s="243">
        <f>'Prezence 1.7.'!Q9</f>
        <v>0</v>
      </c>
      <c r="R22" s="243">
        <f>'Prezence 1.7.'!R9</f>
        <v>0</v>
      </c>
      <c r="S22" s="243" t="str">
        <f>'Prezence 1.7.'!S9</f>
        <v>Dvořák</v>
      </c>
    </row>
    <row r="23" spans="1:19">
      <c r="A23" s="261"/>
      <c r="B23" s="198"/>
      <c r="C23" s="103"/>
      <c r="D23" s="101"/>
      <c r="E23" s="102"/>
      <c r="F23" s="101"/>
      <c r="G23" s="101"/>
      <c r="H23" s="102"/>
      <c r="I23" s="101"/>
      <c r="J23" s="101"/>
      <c r="K23" s="102"/>
      <c r="L23" s="101"/>
      <c r="M23" s="101"/>
      <c r="N23" s="102"/>
      <c r="O23" s="101"/>
      <c r="P23" s="101"/>
      <c r="Q23" s="102"/>
      <c r="R23" s="103"/>
      <c r="S23" s="101"/>
    </row>
    <row r="24" spans="1:19">
      <c r="A24" s="262"/>
      <c r="B24" s="195"/>
      <c r="C24" s="92"/>
      <c r="D24" s="86"/>
      <c r="E24" s="97"/>
      <c r="F24" s="86"/>
      <c r="G24" s="86"/>
      <c r="H24" s="97"/>
      <c r="I24" s="86"/>
      <c r="J24" s="86"/>
      <c r="K24" s="97"/>
      <c r="L24" s="86"/>
      <c r="M24" s="86"/>
      <c r="N24" s="97"/>
      <c r="O24" s="86"/>
      <c r="P24" s="86"/>
      <c r="Q24" s="97"/>
      <c r="R24" s="92"/>
      <c r="S24" s="86"/>
    </row>
    <row r="25" spans="1:19">
      <c r="A25" s="263"/>
      <c r="B25" s="196"/>
      <c r="C25" s="106"/>
      <c r="D25" s="104"/>
      <c r="E25" s="105"/>
      <c r="F25" s="104"/>
      <c r="G25" s="104"/>
      <c r="H25" s="105"/>
      <c r="I25" s="104"/>
      <c r="J25" s="104"/>
      <c r="K25" s="105"/>
      <c r="L25" s="104"/>
      <c r="M25" s="104"/>
      <c r="N25" s="105"/>
      <c r="O25" s="104"/>
      <c r="P25" s="104"/>
      <c r="Q25" s="105"/>
      <c r="R25" s="106"/>
      <c r="S25" s="104"/>
    </row>
    <row r="26" spans="1:19" ht="14.45" customHeight="1" thickBot="1">
      <c r="A26" s="264"/>
      <c r="B26" s="196"/>
      <c r="C26" s="106"/>
      <c r="D26" s="104"/>
      <c r="E26" s="105"/>
      <c r="F26" s="104"/>
      <c r="G26" s="104"/>
      <c r="H26" s="105"/>
      <c r="I26" s="104"/>
      <c r="J26" s="104"/>
      <c r="K26" s="105"/>
      <c r="L26" s="104"/>
      <c r="M26" s="104"/>
      <c r="N26" s="105"/>
      <c r="O26" s="104"/>
      <c r="P26" s="104"/>
      <c r="Q26" s="105"/>
      <c r="R26" s="106"/>
      <c r="S26" s="104"/>
    </row>
    <row r="27" spans="1:19">
      <c r="A27" s="261"/>
      <c r="B27" s="194"/>
      <c r="C27" s="199"/>
      <c r="D27" s="94"/>
      <c r="E27" s="95"/>
      <c r="F27" s="94"/>
      <c r="G27" s="94"/>
      <c r="H27" s="95"/>
      <c r="I27" s="94"/>
      <c r="J27" s="94"/>
      <c r="K27" s="95"/>
      <c r="L27" s="94"/>
      <c r="M27" s="94"/>
      <c r="N27" s="95"/>
      <c r="O27" s="94"/>
      <c r="P27" s="94"/>
      <c r="Q27" s="95"/>
      <c r="R27" s="96"/>
      <c r="S27" s="94"/>
    </row>
    <row r="28" spans="1:19">
      <c r="A28" s="262"/>
      <c r="B28" s="195"/>
      <c r="C28" s="92"/>
      <c r="D28" s="86"/>
      <c r="E28" s="97"/>
      <c r="F28" s="86"/>
      <c r="G28" s="86"/>
      <c r="H28" s="97"/>
      <c r="I28" s="86"/>
      <c r="J28" s="86"/>
      <c r="K28" s="97"/>
      <c r="L28" s="86"/>
      <c r="M28" s="86"/>
      <c r="N28" s="97"/>
      <c r="O28" s="86"/>
      <c r="P28" s="86"/>
      <c r="Q28" s="97"/>
      <c r="R28" s="92"/>
      <c r="S28" s="86"/>
    </row>
    <row r="29" spans="1:19">
      <c r="A29" s="263"/>
      <c r="B29" s="196"/>
      <c r="C29" s="106"/>
      <c r="D29" s="104"/>
      <c r="E29" s="105"/>
      <c r="F29" s="104"/>
      <c r="G29" s="104"/>
      <c r="H29" s="105"/>
      <c r="I29" s="104"/>
      <c r="J29" s="104"/>
      <c r="K29" s="105"/>
      <c r="L29" s="104"/>
      <c r="M29" s="104"/>
      <c r="N29" s="105"/>
      <c r="O29" s="104"/>
      <c r="P29" s="104"/>
      <c r="Q29" s="105"/>
      <c r="R29" s="106"/>
      <c r="S29" s="104"/>
    </row>
    <row r="30" spans="1:19" ht="14.45" customHeight="1" thickBot="1">
      <c r="A30" s="264"/>
      <c r="B30" s="197"/>
      <c r="C30" s="100"/>
      <c r="D30" s="98"/>
      <c r="E30" s="99"/>
      <c r="F30" s="98"/>
      <c r="G30" s="98"/>
      <c r="H30" s="99"/>
      <c r="I30" s="98"/>
      <c r="J30" s="98"/>
      <c r="K30" s="99"/>
      <c r="L30" s="98"/>
      <c r="M30" s="98"/>
      <c r="N30" s="99"/>
      <c r="O30" s="98"/>
      <c r="P30" s="98"/>
      <c r="Q30" s="99"/>
      <c r="R30" s="100"/>
      <c r="S30" s="98"/>
    </row>
    <row r="31" spans="1:19">
      <c r="A31" s="261"/>
      <c r="B31" s="198"/>
      <c r="C31" s="103"/>
      <c r="D31" s="101"/>
      <c r="E31" s="102"/>
      <c r="F31" s="101"/>
      <c r="G31" s="101"/>
      <c r="H31" s="102"/>
      <c r="I31" s="101"/>
      <c r="J31" s="101"/>
      <c r="K31" s="102"/>
      <c r="L31" s="101"/>
      <c r="M31" s="101"/>
      <c r="N31" s="102"/>
      <c r="O31" s="101"/>
      <c r="P31" s="101"/>
      <c r="Q31" s="102"/>
      <c r="R31" s="103"/>
      <c r="S31" s="101"/>
    </row>
    <row r="32" spans="1:19">
      <c r="A32" s="262"/>
      <c r="B32" s="195"/>
      <c r="C32" s="92"/>
      <c r="D32" s="86"/>
      <c r="E32" s="97"/>
      <c r="F32" s="86"/>
      <c r="G32" s="86"/>
      <c r="H32" s="97"/>
      <c r="I32" s="86"/>
      <c r="J32" s="86"/>
      <c r="K32" s="97"/>
      <c r="L32" s="86"/>
      <c r="M32" s="86"/>
      <c r="N32" s="97"/>
      <c r="O32" s="86"/>
      <c r="P32" s="86"/>
      <c r="Q32" s="97"/>
      <c r="R32" s="92"/>
      <c r="S32" s="86"/>
    </row>
    <row r="33" spans="1:19">
      <c r="A33" s="263"/>
      <c r="B33" s="196"/>
      <c r="C33" s="106"/>
      <c r="D33" s="104"/>
      <c r="E33" s="105"/>
      <c r="F33" s="104"/>
      <c r="G33" s="104"/>
      <c r="H33" s="105"/>
      <c r="I33" s="104"/>
      <c r="J33" s="104"/>
      <c r="K33" s="105"/>
      <c r="L33" s="104"/>
      <c r="M33" s="104"/>
      <c r="N33" s="105"/>
      <c r="O33" s="104"/>
      <c r="P33" s="104"/>
      <c r="Q33" s="105"/>
      <c r="R33" s="106"/>
      <c r="S33" s="104"/>
    </row>
    <row r="34" spans="1:19" ht="14.45" customHeight="1" thickBot="1">
      <c r="A34" s="264"/>
      <c r="B34" s="196"/>
      <c r="C34" s="106"/>
      <c r="D34" s="104"/>
      <c r="E34" s="105"/>
      <c r="F34" s="104"/>
      <c r="G34" s="104"/>
      <c r="H34" s="105"/>
      <c r="I34" s="104"/>
      <c r="J34" s="104"/>
      <c r="K34" s="105"/>
      <c r="L34" s="104"/>
      <c r="M34" s="104"/>
      <c r="N34" s="105"/>
      <c r="O34" s="104"/>
      <c r="P34" s="104"/>
      <c r="Q34" s="105"/>
      <c r="R34" s="106"/>
      <c r="S34" s="104"/>
    </row>
    <row r="35" spans="1:19">
      <c r="A35" s="265"/>
      <c r="B35" s="194"/>
      <c r="C35" s="199"/>
      <c r="D35" s="94"/>
      <c r="E35" s="95"/>
      <c r="F35" s="94"/>
      <c r="G35" s="94"/>
      <c r="H35" s="95"/>
      <c r="I35" s="94"/>
      <c r="J35" s="94"/>
      <c r="K35" s="95"/>
      <c r="L35" s="94"/>
      <c r="M35" s="94"/>
      <c r="N35" s="95"/>
      <c r="O35" s="94"/>
      <c r="P35" s="94"/>
      <c r="Q35" s="95"/>
      <c r="R35" s="96"/>
      <c r="S35" s="94"/>
    </row>
    <row r="36" spans="1:19">
      <c r="A36" s="262"/>
      <c r="B36" s="195"/>
      <c r="C36" s="92"/>
      <c r="D36" s="86"/>
      <c r="E36" s="97"/>
      <c r="F36" s="86"/>
      <c r="G36" s="86"/>
      <c r="H36" s="97"/>
      <c r="I36" s="86"/>
      <c r="J36" s="86"/>
      <c r="K36" s="97"/>
      <c r="L36" s="86"/>
      <c r="M36" s="86"/>
      <c r="N36" s="97"/>
      <c r="O36" s="86"/>
      <c r="P36" s="86"/>
      <c r="Q36" s="97"/>
      <c r="R36" s="92"/>
      <c r="S36" s="86"/>
    </row>
    <row r="37" spans="1:19">
      <c r="A37" s="262"/>
      <c r="B37" s="195"/>
      <c r="C37" s="92"/>
      <c r="D37" s="86"/>
      <c r="E37" s="97"/>
      <c r="F37" s="86"/>
      <c r="G37" s="86"/>
      <c r="H37" s="97"/>
      <c r="I37" s="86"/>
      <c r="J37" s="86"/>
      <c r="K37" s="97"/>
      <c r="L37" s="86"/>
      <c r="M37" s="86"/>
      <c r="N37" s="97"/>
      <c r="O37" s="86"/>
      <c r="P37" s="86"/>
      <c r="Q37" s="97"/>
      <c r="R37" s="92"/>
      <c r="S37" s="86"/>
    </row>
    <row r="38" spans="1:19">
      <c r="A38" s="262"/>
      <c r="B38" s="195"/>
      <c r="C38" s="92"/>
      <c r="D38" s="86"/>
      <c r="E38" s="97"/>
      <c r="F38" s="86"/>
      <c r="G38" s="86"/>
      <c r="H38" s="97"/>
      <c r="I38" s="86"/>
      <c r="J38" s="86"/>
      <c r="K38" s="97"/>
      <c r="L38" s="86"/>
      <c r="M38" s="86"/>
      <c r="N38" s="97"/>
      <c r="O38" s="86"/>
      <c r="P38" s="86"/>
      <c r="Q38" s="97"/>
      <c r="R38" s="92"/>
      <c r="S38" s="86"/>
    </row>
    <row r="39" spans="1:19">
      <c r="B39" s="93"/>
      <c r="C39" s="107"/>
      <c r="D39" s="107"/>
      <c r="E39" s="107"/>
      <c r="F39" s="107"/>
      <c r="G39" s="107"/>
      <c r="H39" s="108"/>
      <c r="I39" s="109"/>
      <c r="J39" s="109"/>
      <c r="K39" s="109"/>
      <c r="L39" s="109"/>
      <c r="M39" s="109"/>
      <c r="N39" s="109"/>
      <c r="O39" s="109"/>
      <c r="P39" s="109"/>
      <c r="Q39" s="109"/>
      <c r="R39" s="109"/>
    </row>
    <row r="40" spans="1:19">
      <c r="B40" s="93"/>
      <c r="C40" s="93"/>
      <c r="D40" s="93"/>
      <c r="E40" s="93"/>
      <c r="F40" s="93"/>
      <c r="G40" s="93"/>
    </row>
  </sheetData>
  <mergeCells count="11">
    <mergeCell ref="B2:S2"/>
    <mergeCell ref="B3:S3"/>
    <mergeCell ref="A5:A8"/>
    <mergeCell ref="A9:A13"/>
    <mergeCell ref="A14:A17"/>
    <mergeCell ref="A23:A26"/>
    <mergeCell ref="A27:A30"/>
    <mergeCell ref="A31:A34"/>
    <mergeCell ref="A35:A38"/>
    <mergeCell ref="A2:A3"/>
    <mergeCell ref="A18:A22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BB84"/>
  <sheetViews>
    <sheetView showGridLines="0" zoomScaleNormal="100" workbookViewId="0">
      <selection activeCell="Y15" sqref="Y15"/>
    </sheetView>
  </sheetViews>
  <sheetFormatPr defaultRowHeight="1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/>
    <row r="2" spans="1:26" ht="14.45" customHeight="1">
      <c r="A2" s="272" t="str">
        <f>'Nasazení do skupin'!B2</f>
        <v>47. MČR mužů dvojice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362"/>
      <c r="M2" s="362"/>
      <c r="N2" s="362"/>
      <c r="O2" s="273"/>
      <c r="P2" s="273"/>
      <c r="Q2" s="273"/>
      <c r="R2" s="274"/>
    </row>
    <row r="3" spans="1:26" ht="15.75" thickBot="1">
      <c r="A3" s="275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7"/>
    </row>
    <row r="4" spans="1:26" ht="32.25" customHeight="1" thickBot="1">
      <c r="A4" s="353" t="s">
        <v>8</v>
      </c>
      <c r="B4" s="354"/>
      <c r="C4" s="359" t="str">
        <f>'Nasazení do skupin'!B3</f>
        <v>Karlovy Vary 1.7.2017</v>
      </c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1"/>
    </row>
    <row r="5" spans="1:26" ht="14.45" customHeight="1">
      <c r="A5" s="355"/>
      <c r="B5" s="356"/>
      <c r="C5" s="273">
        <v>1</v>
      </c>
      <c r="D5" s="273"/>
      <c r="E5" s="274"/>
      <c r="F5" s="272">
        <v>2</v>
      </c>
      <c r="G5" s="273"/>
      <c r="H5" s="274"/>
      <c r="I5" s="272">
        <v>3</v>
      </c>
      <c r="J5" s="273"/>
      <c r="K5" s="274"/>
      <c r="L5" s="272">
        <v>4</v>
      </c>
      <c r="M5" s="273"/>
      <c r="N5" s="274"/>
      <c r="O5" s="363" t="s">
        <v>1</v>
      </c>
      <c r="P5" s="364"/>
      <c r="Q5" s="365"/>
      <c r="R5" s="47" t="s">
        <v>2</v>
      </c>
    </row>
    <row r="6" spans="1:26" ht="15" customHeight="1" thickBot="1">
      <c r="A6" s="357"/>
      <c r="B6" s="358"/>
      <c r="C6" s="333"/>
      <c r="D6" s="333"/>
      <c r="E6" s="334"/>
      <c r="F6" s="275"/>
      <c r="G6" s="276"/>
      <c r="H6" s="277"/>
      <c r="I6" s="275"/>
      <c r="J6" s="276"/>
      <c r="K6" s="277"/>
      <c r="L6" s="275"/>
      <c r="M6" s="276"/>
      <c r="N6" s="277"/>
      <c r="O6" s="366" t="s">
        <v>3</v>
      </c>
      <c r="P6" s="367"/>
      <c r="Q6" s="368"/>
      <c r="R6" s="48" t="s">
        <v>4</v>
      </c>
    </row>
    <row r="7" spans="1:26" ht="15" customHeight="1">
      <c r="A7" s="326">
        <v>1</v>
      </c>
      <c r="B7" s="329" t="str">
        <f>'Nasazení do skupin'!B5</f>
        <v>TJ Avia Čakovice "A"</v>
      </c>
      <c r="C7" s="369"/>
      <c r="D7" s="370"/>
      <c r="E7" s="371"/>
      <c r="F7" s="325"/>
      <c r="G7" s="312"/>
      <c r="H7" s="295"/>
      <c r="I7" s="325"/>
      <c r="J7" s="312"/>
      <c r="K7" s="295"/>
      <c r="L7" s="181"/>
      <c r="M7" s="181"/>
      <c r="N7" s="181"/>
      <c r="O7" s="332"/>
      <c r="P7" s="299"/>
      <c r="Q7" s="287"/>
      <c r="R7" s="283"/>
      <c r="Y7" s="42"/>
    </row>
    <row r="8" spans="1:26" ht="15.75" customHeight="1" thickBot="1">
      <c r="A8" s="327"/>
      <c r="B8" s="330"/>
      <c r="C8" s="372"/>
      <c r="D8" s="373"/>
      <c r="E8" s="374"/>
      <c r="F8" s="306"/>
      <c r="G8" s="308"/>
      <c r="H8" s="296"/>
      <c r="I8" s="306"/>
      <c r="J8" s="308"/>
      <c r="K8" s="296"/>
      <c r="L8" s="177"/>
      <c r="M8" s="177"/>
      <c r="N8" s="177"/>
      <c r="O8" s="304"/>
      <c r="P8" s="300"/>
      <c r="Q8" s="288"/>
      <c r="R8" s="284"/>
    </row>
    <row r="9" spans="1:26" ht="15" customHeight="1">
      <c r="A9" s="327"/>
      <c r="B9" s="330"/>
      <c r="C9" s="372"/>
      <c r="D9" s="373"/>
      <c r="E9" s="374"/>
      <c r="F9" s="293"/>
      <c r="G9" s="297"/>
      <c r="H9" s="322"/>
      <c r="I9" s="293"/>
      <c r="J9" s="297"/>
      <c r="K9" s="322"/>
      <c r="L9" s="175"/>
      <c r="M9" s="175"/>
      <c r="N9" s="175"/>
      <c r="O9" s="289"/>
      <c r="P9" s="291"/>
      <c r="Q9" s="301"/>
      <c r="R9" s="285"/>
      <c r="X9" s="42"/>
      <c r="Y9" s="42"/>
      <c r="Z9" s="42"/>
    </row>
    <row r="10" spans="1:26" ht="15.75" customHeight="1" thickBot="1">
      <c r="A10" s="328"/>
      <c r="B10" s="331"/>
      <c r="C10" s="375"/>
      <c r="D10" s="376"/>
      <c r="E10" s="377"/>
      <c r="F10" s="293"/>
      <c r="G10" s="297"/>
      <c r="H10" s="322"/>
      <c r="I10" s="294"/>
      <c r="J10" s="298"/>
      <c r="K10" s="323"/>
      <c r="L10" s="176"/>
      <c r="M10" s="176"/>
      <c r="N10" s="176"/>
      <c r="O10" s="290"/>
      <c r="P10" s="292"/>
      <c r="Q10" s="302"/>
      <c r="R10" s="286"/>
      <c r="X10" s="42"/>
      <c r="Y10" s="42"/>
      <c r="Z10" s="42"/>
    </row>
    <row r="11" spans="1:26" ht="15" customHeight="1">
      <c r="A11" s="326">
        <v>2</v>
      </c>
      <c r="B11" s="329" t="str">
        <f>'Nasazení do skupin'!B6</f>
        <v>NK CLIMAX Vsetín "A"</v>
      </c>
      <c r="C11" s="325"/>
      <c r="D11" s="312"/>
      <c r="E11" s="312"/>
      <c r="F11" s="313" t="s">
        <v>41</v>
      </c>
      <c r="G11" s="314"/>
      <c r="H11" s="315"/>
      <c r="I11" s="312"/>
      <c r="J11" s="312"/>
      <c r="K11" s="295"/>
      <c r="L11" s="181"/>
      <c r="M11" s="181"/>
      <c r="N11" s="181"/>
      <c r="O11" s="332"/>
      <c r="P11" s="299"/>
      <c r="Q11" s="287"/>
      <c r="R11" s="283"/>
    </row>
    <row r="12" spans="1:26" ht="15.75" customHeight="1" thickBot="1">
      <c r="A12" s="327"/>
      <c r="B12" s="330"/>
      <c r="C12" s="306"/>
      <c r="D12" s="308"/>
      <c r="E12" s="308"/>
      <c r="F12" s="316"/>
      <c r="G12" s="317"/>
      <c r="H12" s="318"/>
      <c r="I12" s="308"/>
      <c r="J12" s="308"/>
      <c r="K12" s="296"/>
      <c r="L12" s="177"/>
      <c r="M12" s="177"/>
      <c r="N12" s="177"/>
      <c r="O12" s="304"/>
      <c r="P12" s="300"/>
      <c r="Q12" s="288"/>
      <c r="R12" s="284"/>
    </row>
    <row r="13" spans="1:26" ht="15" customHeight="1">
      <c r="A13" s="327"/>
      <c r="B13" s="330"/>
      <c r="C13" s="293"/>
      <c r="D13" s="297"/>
      <c r="E13" s="297"/>
      <c r="F13" s="316"/>
      <c r="G13" s="317"/>
      <c r="H13" s="318"/>
      <c r="I13" s="297"/>
      <c r="J13" s="297"/>
      <c r="K13" s="322"/>
      <c r="L13" s="175"/>
      <c r="M13" s="175"/>
      <c r="N13" s="175"/>
      <c r="O13" s="289"/>
      <c r="P13" s="291"/>
      <c r="Q13" s="301"/>
      <c r="R13" s="285"/>
    </row>
    <row r="14" spans="1:26" ht="15.75" customHeight="1" thickBot="1">
      <c r="A14" s="328"/>
      <c r="B14" s="331"/>
      <c r="C14" s="294"/>
      <c r="D14" s="298"/>
      <c r="E14" s="298"/>
      <c r="F14" s="319"/>
      <c r="G14" s="320"/>
      <c r="H14" s="321"/>
      <c r="I14" s="297"/>
      <c r="J14" s="297"/>
      <c r="K14" s="322"/>
      <c r="L14" s="175"/>
      <c r="M14" s="175"/>
      <c r="N14" s="175"/>
      <c r="O14" s="290"/>
      <c r="P14" s="292"/>
      <c r="Q14" s="302"/>
      <c r="R14" s="286"/>
    </row>
    <row r="15" spans="1:26" ht="15" customHeight="1">
      <c r="A15" s="326">
        <v>3</v>
      </c>
      <c r="B15" s="329" t="str">
        <f>'Nasazení do skupin'!B7</f>
        <v>SK Liapor - Witte Karlovy Vary z.s. "B"</v>
      </c>
      <c r="C15" s="325"/>
      <c r="D15" s="312"/>
      <c r="E15" s="295"/>
      <c r="F15" s="305"/>
      <c r="G15" s="307"/>
      <c r="H15" s="307"/>
      <c r="I15" s="344"/>
      <c r="J15" s="345"/>
      <c r="K15" s="346"/>
      <c r="L15" s="325"/>
      <c r="M15" s="312"/>
      <c r="N15" s="295"/>
      <c r="O15" s="332"/>
      <c r="P15" s="299"/>
      <c r="Q15" s="287"/>
      <c r="R15" s="283"/>
    </row>
    <row r="16" spans="1:26" ht="15.75" customHeight="1" thickBot="1">
      <c r="A16" s="327"/>
      <c r="B16" s="330"/>
      <c r="C16" s="306"/>
      <c r="D16" s="308"/>
      <c r="E16" s="296"/>
      <c r="F16" s="306"/>
      <c r="G16" s="308"/>
      <c r="H16" s="308"/>
      <c r="I16" s="347"/>
      <c r="J16" s="348"/>
      <c r="K16" s="349"/>
      <c r="L16" s="306"/>
      <c r="M16" s="308"/>
      <c r="N16" s="296"/>
      <c r="O16" s="304"/>
      <c r="P16" s="300"/>
      <c r="Q16" s="288"/>
      <c r="R16" s="284"/>
    </row>
    <row r="17" spans="1:54" ht="15" customHeight="1">
      <c r="A17" s="327"/>
      <c r="B17" s="330"/>
      <c r="C17" s="293"/>
      <c r="D17" s="297"/>
      <c r="E17" s="322"/>
      <c r="F17" s="293"/>
      <c r="G17" s="297"/>
      <c r="H17" s="297"/>
      <c r="I17" s="347"/>
      <c r="J17" s="348"/>
      <c r="K17" s="349"/>
      <c r="L17" s="293"/>
      <c r="M17" s="297"/>
      <c r="N17" s="322"/>
      <c r="O17" s="289"/>
      <c r="P17" s="291"/>
      <c r="Q17" s="301"/>
      <c r="R17" s="285"/>
    </row>
    <row r="18" spans="1:54" ht="15.75" customHeight="1" thickBot="1">
      <c r="A18" s="328"/>
      <c r="B18" s="331"/>
      <c r="C18" s="294"/>
      <c r="D18" s="298"/>
      <c r="E18" s="323"/>
      <c r="F18" s="294"/>
      <c r="G18" s="298"/>
      <c r="H18" s="298"/>
      <c r="I18" s="350"/>
      <c r="J18" s="351"/>
      <c r="K18" s="352"/>
      <c r="L18" s="294"/>
      <c r="M18" s="298"/>
      <c r="N18" s="323"/>
      <c r="O18" s="290"/>
      <c r="P18" s="292"/>
      <c r="Q18" s="302"/>
      <c r="R18" s="286"/>
    </row>
    <row r="19" spans="1:54" ht="15" customHeight="1">
      <c r="A19" s="326">
        <v>4</v>
      </c>
      <c r="B19" s="329" t="str">
        <f>'Nasazení do skupin'!B8</f>
        <v>TJ SOKOL Holice</v>
      </c>
      <c r="C19" s="325"/>
      <c r="D19" s="312"/>
      <c r="E19" s="295"/>
      <c r="F19" s="325"/>
      <c r="G19" s="312"/>
      <c r="H19" s="295"/>
      <c r="I19" s="305"/>
      <c r="J19" s="307"/>
      <c r="K19" s="307"/>
      <c r="L19" s="335">
        <v>2017</v>
      </c>
      <c r="M19" s="336"/>
      <c r="N19" s="337"/>
      <c r="O19" s="303"/>
      <c r="P19" s="299"/>
      <c r="Q19" s="287"/>
      <c r="R19" s="283"/>
    </row>
    <row r="20" spans="1:54" ht="15.75" customHeight="1" thickBot="1">
      <c r="A20" s="327"/>
      <c r="B20" s="330"/>
      <c r="C20" s="306"/>
      <c r="D20" s="308"/>
      <c r="E20" s="296"/>
      <c r="F20" s="306"/>
      <c r="G20" s="308"/>
      <c r="H20" s="296"/>
      <c r="I20" s="306"/>
      <c r="J20" s="308"/>
      <c r="K20" s="308"/>
      <c r="L20" s="338"/>
      <c r="M20" s="339"/>
      <c r="N20" s="340"/>
      <c r="O20" s="304"/>
      <c r="P20" s="300"/>
      <c r="Q20" s="288"/>
      <c r="R20" s="284"/>
    </row>
    <row r="21" spans="1:54" ht="15" customHeight="1">
      <c r="A21" s="327"/>
      <c r="B21" s="330"/>
      <c r="C21" s="293"/>
      <c r="D21" s="297"/>
      <c r="E21" s="322"/>
      <c r="F21" s="293"/>
      <c r="G21" s="297"/>
      <c r="H21" s="322"/>
      <c r="I21" s="293"/>
      <c r="J21" s="297"/>
      <c r="K21" s="297"/>
      <c r="L21" s="338"/>
      <c r="M21" s="339"/>
      <c r="N21" s="340"/>
      <c r="O21" s="289"/>
      <c r="P21" s="291"/>
      <c r="Q21" s="301"/>
      <c r="R21" s="285"/>
    </row>
    <row r="22" spans="1:54" ht="15.75" customHeight="1" thickBot="1">
      <c r="A22" s="328"/>
      <c r="B22" s="331"/>
      <c r="C22" s="294"/>
      <c r="D22" s="298"/>
      <c r="E22" s="323"/>
      <c r="F22" s="294"/>
      <c r="G22" s="298"/>
      <c r="H22" s="323"/>
      <c r="I22" s="294"/>
      <c r="J22" s="298"/>
      <c r="K22" s="298"/>
      <c r="L22" s="341"/>
      <c r="M22" s="342"/>
      <c r="N22" s="343"/>
      <c r="O22" s="290"/>
      <c r="P22" s="292"/>
      <c r="Q22" s="302"/>
      <c r="R22" s="286"/>
    </row>
    <row r="23" spans="1:54" ht="15" customHeight="1">
      <c r="A23" s="324"/>
      <c r="B23" s="309"/>
      <c r="C23" s="309"/>
      <c r="D23" s="310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43"/>
      <c r="P23" s="44"/>
      <c r="Q23" s="44"/>
      <c r="R23" s="45"/>
      <c r="S23" s="42"/>
      <c r="T23" s="42"/>
      <c r="U23" s="42"/>
      <c r="V23" s="42"/>
      <c r="W23" s="42"/>
      <c r="X23" s="42"/>
      <c r="Y23" s="42"/>
      <c r="Z23" s="42"/>
      <c r="AA23" s="42"/>
      <c r="AB23" s="42"/>
    </row>
    <row r="24" spans="1:54" ht="21.75" customHeight="1">
      <c r="A24" s="324"/>
      <c r="B24" s="309"/>
      <c r="C24" s="309"/>
      <c r="D24" s="310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46"/>
      <c r="P24" s="44"/>
      <c r="Q24" s="42"/>
      <c r="R24" s="45"/>
      <c r="S24" s="42"/>
      <c r="T24" s="42"/>
      <c r="U24" s="42"/>
      <c r="V24" s="42"/>
      <c r="W24" s="42"/>
      <c r="X24" s="42"/>
      <c r="Y24" s="42"/>
      <c r="Z24" s="42"/>
      <c r="AA24" s="42"/>
      <c r="AB24" s="42"/>
    </row>
    <row r="25" spans="1:54" ht="15" customHeight="1">
      <c r="A25" s="324"/>
      <c r="B25" s="309"/>
      <c r="C25" s="309"/>
      <c r="D25" s="310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43"/>
      <c r="P25" s="44"/>
      <c r="Q25" s="44"/>
      <c r="R25" s="45"/>
      <c r="S25" s="42"/>
      <c r="T25" s="42"/>
      <c r="U25" s="42"/>
      <c r="V25" s="42"/>
      <c r="W25" s="42"/>
      <c r="X25" s="42"/>
      <c r="Y25" s="42"/>
      <c r="Z25" s="42"/>
      <c r="AA25" s="42"/>
      <c r="AB25" s="42"/>
    </row>
    <row r="26" spans="1:54" ht="15" customHeight="1">
      <c r="A26" s="324"/>
      <c r="B26" s="309"/>
      <c r="C26" s="309"/>
      <c r="D26" s="310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46"/>
      <c r="P26" s="44"/>
      <c r="Q26" s="42"/>
      <c r="R26" s="45"/>
      <c r="S26" s="42"/>
      <c r="T26" s="42"/>
      <c r="U26" s="42"/>
      <c r="V26" s="42"/>
      <c r="W26" s="42"/>
      <c r="X26" s="42"/>
      <c r="Y26" s="42"/>
      <c r="Z26" s="42"/>
      <c r="AA26" s="42"/>
      <c r="AB26" s="42"/>
    </row>
    <row r="27" spans="1:54" ht="15" customHeight="1">
      <c r="A27" s="324"/>
      <c r="B27" s="309"/>
      <c r="C27" s="309"/>
      <c r="D27" s="310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43"/>
      <c r="P27" s="44"/>
      <c r="Q27" s="44"/>
      <c r="R27" s="45"/>
      <c r="S27" s="42"/>
      <c r="T27" s="42"/>
      <c r="U27" s="42"/>
      <c r="V27" s="42"/>
      <c r="W27" s="42"/>
      <c r="X27" s="42"/>
      <c r="Y27" s="42"/>
      <c r="Z27" s="42"/>
      <c r="AA27" s="42"/>
      <c r="AB27" s="42"/>
    </row>
    <row r="28" spans="1:54" ht="15" customHeight="1">
      <c r="A28" s="324"/>
      <c r="B28" s="309"/>
      <c r="C28" s="309"/>
      <c r="D28" s="310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46"/>
      <c r="P28" s="44"/>
      <c r="Q28" s="42"/>
      <c r="R28" s="45"/>
      <c r="S28" s="42"/>
      <c r="T28" s="42"/>
      <c r="U28" s="42"/>
      <c r="V28" s="42"/>
      <c r="W28" s="42"/>
      <c r="X28" s="42"/>
      <c r="Y28" s="42"/>
      <c r="Z28" s="42"/>
      <c r="AA28" s="42"/>
      <c r="AB28" s="42"/>
    </row>
    <row r="29" spans="1:54" ht="23.25">
      <c r="P29" s="311"/>
      <c r="Q29" s="311"/>
      <c r="R29" s="1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  <c r="AL29" s="279"/>
      <c r="AM29" s="279"/>
      <c r="AN29" s="279"/>
      <c r="AO29" s="279"/>
      <c r="AP29" s="279"/>
      <c r="AQ29" s="279"/>
      <c r="AR29" s="279"/>
      <c r="AS29" s="279"/>
      <c r="AT29" s="279"/>
      <c r="AU29" s="279"/>
      <c r="AV29" s="279"/>
      <c r="AW29" s="279"/>
      <c r="AX29" s="279"/>
      <c r="AY29" s="279"/>
      <c r="AZ29" s="279"/>
      <c r="BA29" s="279"/>
      <c r="BB29" s="279"/>
    </row>
    <row r="31" spans="1:54"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79"/>
      <c r="AN31" s="279"/>
      <c r="AO31" s="279"/>
      <c r="AP31" s="279"/>
      <c r="AQ31" s="279"/>
      <c r="AR31" s="279"/>
      <c r="AS31" s="279"/>
      <c r="AT31" s="279"/>
      <c r="AU31" s="279"/>
      <c r="AV31" s="279"/>
      <c r="AW31" s="279"/>
      <c r="AX31" s="279"/>
      <c r="AY31" s="279"/>
      <c r="AZ31" s="279"/>
      <c r="BA31" s="279"/>
      <c r="BB31" s="279"/>
    </row>
    <row r="32" spans="1:54"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79"/>
      <c r="AN32" s="279"/>
      <c r="AO32" s="279"/>
      <c r="AP32" s="279"/>
      <c r="AQ32" s="279"/>
      <c r="AR32" s="279"/>
      <c r="AS32" s="279"/>
      <c r="AT32" s="279"/>
      <c r="AU32" s="279"/>
      <c r="AV32" s="279"/>
      <c r="AW32" s="279"/>
      <c r="AX32" s="279"/>
      <c r="AY32" s="279"/>
      <c r="AZ32" s="279"/>
      <c r="BA32" s="279"/>
      <c r="BB32" s="279"/>
    </row>
    <row r="33" spans="20:54" ht="20.25">
      <c r="T33" s="278"/>
      <c r="U33" s="278"/>
      <c r="V33" s="278"/>
      <c r="W33" s="278"/>
      <c r="X33" s="278"/>
      <c r="Y33" s="278"/>
      <c r="Z33" s="278"/>
      <c r="AA33" s="280"/>
      <c r="AB33" s="280"/>
      <c r="AC33" s="280"/>
      <c r="AD33" s="280"/>
      <c r="AE33" s="280"/>
      <c r="AF33" s="280"/>
      <c r="AG33" s="2"/>
      <c r="AH33" s="2"/>
      <c r="AI33" s="278"/>
      <c r="AJ33" s="278"/>
      <c r="AK33" s="278"/>
      <c r="AL33" s="278"/>
      <c r="AM33" s="278"/>
      <c r="AN33" s="278"/>
      <c r="AO33" s="6"/>
      <c r="AP33" s="5"/>
      <c r="AQ33" s="5"/>
      <c r="AR33" s="5"/>
      <c r="AS33" s="5"/>
      <c r="AT33" s="5"/>
      <c r="AU33" s="278"/>
      <c r="AV33" s="278"/>
      <c r="AW33" s="278"/>
      <c r="AX33" s="278"/>
      <c r="AY33" s="2"/>
      <c r="AZ33" s="2"/>
      <c r="BA33" s="2"/>
      <c r="BB33" s="2"/>
    </row>
    <row r="35" spans="20:54" ht="20.25">
      <c r="T35" s="280"/>
      <c r="U35" s="280"/>
      <c r="V35" s="280"/>
      <c r="W35" s="280"/>
      <c r="X35" s="280"/>
      <c r="Y35" s="280"/>
      <c r="Z35" s="280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"/>
      <c r="AL35" s="280"/>
      <c r="AM35" s="280"/>
      <c r="AN35" s="280"/>
      <c r="AO35" s="280"/>
      <c r="AP35" s="280"/>
      <c r="AQ35" s="280"/>
      <c r="AR35" s="280"/>
      <c r="AS35" s="281"/>
      <c r="AT35" s="281"/>
      <c r="AU35" s="281"/>
      <c r="AV35" s="281"/>
      <c r="AW35" s="281"/>
      <c r="AX35" s="281"/>
      <c r="AY35" s="281"/>
      <c r="AZ35" s="281"/>
      <c r="BA35" s="281"/>
      <c r="BB35" s="281"/>
    </row>
    <row r="38" spans="20:54" ht="15.75">
      <c r="T38" s="282"/>
      <c r="U38" s="282"/>
      <c r="V38" s="282"/>
      <c r="W38" s="282"/>
      <c r="X38" s="282"/>
      <c r="Y38" s="282"/>
      <c r="Z38" s="3"/>
      <c r="AA38" s="282"/>
      <c r="AB38" s="282"/>
      <c r="AC38" s="3"/>
      <c r="AD38" s="3"/>
      <c r="AE38" s="3"/>
      <c r="AF38" s="282"/>
      <c r="AG38" s="282"/>
      <c r="AH38" s="282"/>
      <c r="AI38" s="282"/>
      <c r="AJ38" s="282"/>
      <c r="AK38" s="282"/>
      <c r="AL38" s="3"/>
      <c r="AM38" s="3"/>
      <c r="AN38" s="3"/>
      <c r="AO38" s="3"/>
      <c r="AP38" s="3"/>
      <c r="AQ38" s="3"/>
      <c r="AR38" s="282"/>
      <c r="AS38" s="282"/>
      <c r="AT38" s="282"/>
      <c r="AU38" s="282"/>
      <c r="AV38" s="282"/>
      <c r="AW38" s="282"/>
      <c r="AX38" s="3"/>
      <c r="AY38" s="3"/>
      <c r="AZ38" s="3"/>
      <c r="BA38" s="3"/>
      <c r="BB38" s="3"/>
    </row>
    <row r="41" spans="20:54" ht="15" customHeight="1"/>
    <row r="45" spans="20:54"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8"/>
      <c r="AJ45" s="278"/>
      <c r="AK45" s="278"/>
      <c r="AL45" s="278"/>
      <c r="AM45" s="278"/>
      <c r="AN45" s="278"/>
      <c r="AO45" s="278"/>
      <c r="AP45" s="278"/>
      <c r="AQ45" s="278"/>
      <c r="AR45" s="278"/>
      <c r="AS45" s="278"/>
      <c r="AT45" s="278"/>
      <c r="AU45" s="278"/>
      <c r="AV45" s="278"/>
      <c r="AW45" s="278"/>
      <c r="AX45" s="278"/>
      <c r="AY45" s="278"/>
      <c r="AZ45" s="278"/>
      <c r="BA45" s="278"/>
      <c r="BB45" s="278"/>
    </row>
    <row r="46" spans="20:54"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  <c r="AH46" s="278"/>
      <c r="AI46" s="278"/>
      <c r="AJ46" s="278"/>
      <c r="AK46" s="278"/>
      <c r="AL46" s="278"/>
      <c r="AM46" s="278"/>
      <c r="AN46" s="278"/>
      <c r="AO46" s="278"/>
      <c r="AP46" s="278"/>
      <c r="AQ46" s="278"/>
      <c r="AR46" s="278"/>
      <c r="AS46" s="278"/>
      <c r="AT46" s="278"/>
      <c r="AU46" s="278"/>
      <c r="AV46" s="278"/>
      <c r="AW46" s="278"/>
      <c r="AX46" s="278"/>
      <c r="AY46" s="278"/>
      <c r="AZ46" s="278"/>
      <c r="BA46" s="278"/>
      <c r="BB46" s="278"/>
    </row>
    <row r="50" spans="20:54" ht="23.25">
      <c r="T50" s="279"/>
      <c r="U50" s="279"/>
      <c r="V50" s="279"/>
      <c r="W50" s="279"/>
      <c r="X50" s="279"/>
      <c r="Y50" s="279"/>
      <c r="Z50" s="279"/>
      <c r="AA50" s="279"/>
      <c r="AB50" s="279"/>
      <c r="AC50" s="279"/>
      <c r="AD50" s="279"/>
      <c r="AE50" s="279"/>
      <c r="AF50" s="279"/>
      <c r="AG50" s="279"/>
      <c r="AH50" s="279"/>
      <c r="AI50" s="279"/>
      <c r="AJ50" s="279"/>
      <c r="AK50" s="279"/>
      <c r="AL50" s="279"/>
      <c r="AM50" s="279"/>
      <c r="AN50" s="279"/>
      <c r="AO50" s="279"/>
      <c r="AP50" s="279"/>
      <c r="AQ50" s="279"/>
      <c r="AR50" s="279"/>
      <c r="AS50" s="279"/>
      <c r="AT50" s="279"/>
      <c r="AU50" s="279"/>
      <c r="AV50" s="279"/>
      <c r="AW50" s="279"/>
      <c r="AX50" s="279"/>
      <c r="AY50" s="279"/>
      <c r="AZ50" s="279"/>
      <c r="BA50" s="279"/>
      <c r="BB50" s="279"/>
    </row>
    <row r="51" spans="20:54" ht="20.25">
      <c r="T51" s="278"/>
      <c r="U51" s="278"/>
      <c r="V51" s="278"/>
      <c r="W51" s="278"/>
      <c r="X51" s="278"/>
      <c r="Y51" s="278"/>
      <c r="Z51" s="278"/>
      <c r="AA51" s="280"/>
      <c r="AB51" s="280"/>
      <c r="AC51" s="280"/>
      <c r="AD51" s="280"/>
      <c r="AE51" s="280"/>
      <c r="AF51" s="280"/>
      <c r="AG51" s="2"/>
      <c r="AH51" s="2"/>
      <c r="AI51" s="278"/>
      <c r="AJ51" s="278"/>
      <c r="AK51" s="278"/>
      <c r="AL51" s="278"/>
      <c r="AM51" s="278"/>
      <c r="AN51" s="278"/>
      <c r="AO51" s="6"/>
      <c r="AP51" s="5"/>
      <c r="AQ51" s="5"/>
      <c r="AR51" s="5"/>
      <c r="AS51" s="5"/>
      <c r="AT51" s="5"/>
      <c r="AU51" s="278"/>
      <c r="AV51" s="278"/>
      <c r="AW51" s="278"/>
      <c r="AX51" s="278"/>
      <c r="AY51" s="2"/>
      <c r="AZ51" s="2"/>
      <c r="BA51" s="2"/>
      <c r="BB51" s="2"/>
    </row>
    <row r="53" spans="20:54" ht="20.25">
      <c r="T53" s="280"/>
      <c r="U53" s="280"/>
      <c r="V53" s="280"/>
      <c r="W53" s="280"/>
      <c r="X53" s="280"/>
      <c r="Y53" s="280"/>
      <c r="Z53" s="280"/>
      <c r="AA53" s="281"/>
      <c r="AB53" s="281"/>
      <c r="AC53" s="281"/>
      <c r="AD53" s="281"/>
      <c r="AE53" s="281"/>
      <c r="AF53" s="281"/>
      <c r="AG53" s="281"/>
      <c r="AH53" s="281"/>
      <c r="AI53" s="281"/>
      <c r="AJ53" s="281"/>
      <c r="AK53" s="2"/>
      <c r="AL53" s="280"/>
      <c r="AM53" s="280"/>
      <c r="AN53" s="280"/>
      <c r="AO53" s="280"/>
      <c r="AP53" s="280"/>
      <c r="AQ53" s="280"/>
      <c r="AR53" s="280"/>
      <c r="AS53" s="281"/>
      <c r="AT53" s="281"/>
      <c r="AU53" s="281"/>
      <c r="AV53" s="281"/>
      <c r="AW53" s="281"/>
      <c r="AX53" s="281"/>
      <c r="AY53" s="281"/>
      <c r="AZ53" s="281"/>
      <c r="BA53" s="281"/>
      <c r="BB53" s="281"/>
    </row>
    <row r="56" spans="20:54" ht="15.75">
      <c r="T56" s="282"/>
      <c r="U56" s="282"/>
      <c r="V56" s="282"/>
      <c r="W56" s="282"/>
      <c r="X56" s="282"/>
      <c r="Y56" s="282"/>
      <c r="Z56" s="3"/>
      <c r="AA56" s="282"/>
      <c r="AB56" s="282"/>
      <c r="AC56" s="3"/>
      <c r="AD56" s="3"/>
      <c r="AE56" s="3"/>
      <c r="AF56" s="282"/>
      <c r="AG56" s="282"/>
      <c r="AH56" s="282"/>
      <c r="AI56" s="282"/>
      <c r="AJ56" s="282"/>
      <c r="AK56" s="282"/>
      <c r="AL56" s="3"/>
      <c r="AM56" s="3"/>
      <c r="AN56" s="3"/>
      <c r="AO56" s="3"/>
      <c r="AP56" s="3"/>
      <c r="AQ56" s="3"/>
      <c r="AR56" s="282"/>
      <c r="AS56" s="282"/>
      <c r="AT56" s="282"/>
      <c r="AU56" s="282"/>
      <c r="AV56" s="282"/>
      <c r="AW56" s="282"/>
      <c r="AX56" s="3"/>
      <c r="AY56" s="3"/>
      <c r="AZ56" s="3"/>
      <c r="BA56" s="3"/>
      <c r="BB56" s="3"/>
    </row>
    <row r="59" spans="20:54" ht="15" customHeight="1"/>
    <row r="63" spans="20:54">
      <c r="T63" s="278"/>
      <c r="U63" s="278"/>
      <c r="V63" s="278"/>
      <c r="W63" s="278"/>
      <c r="X63" s="278"/>
      <c r="Y63" s="278"/>
      <c r="Z63" s="278"/>
      <c r="AA63" s="278"/>
      <c r="AB63" s="278"/>
      <c r="AC63" s="278"/>
      <c r="AD63" s="278"/>
      <c r="AE63" s="278"/>
      <c r="AF63" s="278"/>
      <c r="AG63" s="278"/>
      <c r="AH63" s="278"/>
      <c r="AI63" s="278"/>
      <c r="AJ63" s="278"/>
      <c r="AK63" s="278"/>
      <c r="AL63" s="278"/>
      <c r="AM63" s="278"/>
      <c r="AN63" s="278"/>
      <c r="AO63" s="278"/>
      <c r="AP63" s="278"/>
      <c r="AQ63" s="278"/>
      <c r="AR63" s="278"/>
      <c r="AS63" s="278"/>
      <c r="AT63" s="278"/>
      <c r="AU63" s="278"/>
      <c r="AV63" s="278"/>
      <c r="AW63" s="278"/>
      <c r="AX63" s="278"/>
      <c r="AY63" s="278"/>
      <c r="AZ63" s="278"/>
      <c r="BA63" s="278"/>
      <c r="BB63" s="278"/>
    </row>
    <row r="64" spans="20:54">
      <c r="T64" s="278"/>
      <c r="U64" s="278"/>
      <c r="V64" s="278"/>
      <c r="W64" s="278"/>
      <c r="X64" s="278"/>
      <c r="Y64" s="278"/>
      <c r="Z64" s="278"/>
      <c r="AA64" s="278"/>
      <c r="AB64" s="278"/>
      <c r="AC64" s="278"/>
      <c r="AD64" s="278"/>
      <c r="AE64" s="278"/>
      <c r="AF64" s="278"/>
      <c r="AG64" s="278"/>
      <c r="AH64" s="278"/>
      <c r="AI64" s="278"/>
      <c r="AJ64" s="278"/>
      <c r="AK64" s="278"/>
      <c r="AL64" s="278"/>
      <c r="AM64" s="278"/>
      <c r="AN64" s="278"/>
      <c r="AO64" s="278"/>
      <c r="AP64" s="278"/>
      <c r="AQ64" s="278"/>
      <c r="AR64" s="278"/>
      <c r="AS64" s="278"/>
      <c r="AT64" s="278"/>
      <c r="AU64" s="278"/>
      <c r="AV64" s="278"/>
      <c r="AW64" s="278"/>
      <c r="AX64" s="278"/>
      <c r="AY64" s="278"/>
      <c r="AZ64" s="278"/>
      <c r="BA64" s="278"/>
      <c r="BB64" s="278"/>
    </row>
    <row r="68" spans="20:54" ht="23.25">
      <c r="T68" s="279"/>
      <c r="U68" s="279"/>
      <c r="V68" s="279"/>
      <c r="W68" s="279"/>
      <c r="X68" s="279"/>
      <c r="Y68" s="279"/>
      <c r="Z68" s="279"/>
      <c r="AA68" s="279"/>
      <c r="AB68" s="279"/>
      <c r="AC68" s="279"/>
      <c r="AD68" s="279"/>
      <c r="AE68" s="279"/>
      <c r="AF68" s="279"/>
      <c r="AG68" s="279"/>
      <c r="AH68" s="279"/>
      <c r="AI68" s="279"/>
      <c r="AJ68" s="279"/>
      <c r="AK68" s="279"/>
      <c r="AL68" s="279"/>
      <c r="AM68" s="279"/>
      <c r="AN68" s="279"/>
      <c r="AO68" s="279"/>
      <c r="AP68" s="279"/>
      <c r="AQ68" s="279"/>
      <c r="AR68" s="279"/>
      <c r="AS68" s="279"/>
      <c r="AT68" s="279"/>
      <c r="AU68" s="279"/>
      <c r="AV68" s="279"/>
      <c r="AW68" s="279"/>
      <c r="AX68" s="279"/>
      <c r="AY68" s="279"/>
      <c r="AZ68" s="279"/>
      <c r="BA68" s="279"/>
      <c r="BB68" s="279"/>
    </row>
    <row r="70" spans="20:54" ht="23.25">
      <c r="T70" s="279"/>
      <c r="U70" s="279"/>
      <c r="V70" s="279"/>
      <c r="W70" s="279"/>
      <c r="X70" s="279"/>
      <c r="Y70" s="279"/>
      <c r="Z70" s="279"/>
      <c r="AA70" s="279"/>
      <c r="AB70" s="279"/>
      <c r="AC70" s="279"/>
      <c r="AD70" s="279"/>
      <c r="AE70" s="279"/>
      <c r="AF70" s="279"/>
      <c r="AG70" s="279"/>
      <c r="AH70" s="279"/>
      <c r="AI70" s="279"/>
      <c r="AJ70" s="279"/>
      <c r="AK70" s="279"/>
      <c r="AL70" s="279"/>
      <c r="AM70" s="279"/>
      <c r="AN70" s="279"/>
      <c r="AO70" s="279"/>
      <c r="AP70" s="279"/>
      <c r="AQ70" s="279"/>
      <c r="AR70" s="279"/>
      <c r="AS70" s="279"/>
      <c r="AT70" s="279"/>
      <c r="AU70" s="279"/>
      <c r="AV70" s="279"/>
      <c r="AW70" s="279"/>
      <c r="AX70" s="279"/>
      <c r="AY70" s="279"/>
      <c r="AZ70" s="279"/>
      <c r="BA70" s="279"/>
      <c r="BB70" s="279"/>
    </row>
    <row r="71" spans="20:54" ht="20.25">
      <c r="T71" s="278"/>
      <c r="U71" s="278"/>
      <c r="V71" s="278"/>
      <c r="W71" s="278"/>
      <c r="X71" s="278"/>
      <c r="Y71" s="278"/>
      <c r="Z71" s="278"/>
      <c r="AA71" s="280"/>
      <c r="AB71" s="280"/>
      <c r="AC71" s="280"/>
      <c r="AD71" s="280"/>
      <c r="AE71" s="280"/>
      <c r="AF71" s="280"/>
      <c r="AG71" s="2"/>
      <c r="AH71" s="2"/>
      <c r="AI71" s="278"/>
      <c r="AJ71" s="278"/>
      <c r="AK71" s="278"/>
      <c r="AL71" s="278"/>
      <c r="AM71" s="278"/>
      <c r="AN71" s="278"/>
      <c r="AO71" s="6"/>
      <c r="AP71" s="5"/>
      <c r="AQ71" s="5"/>
      <c r="AR71" s="5"/>
      <c r="AS71" s="5"/>
      <c r="AT71" s="5"/>
      <c r="AU71" s="278"/>
      <c r="AV71" s="278"/>
      <c r="AW71" s="278"/>
      <c r="AX71" s="278"/>
      <c r="AY71" s="2"/>
      <c r="AZ71" s="2"/>
      <c r="BA71" s="2"/>
      <c r="BB71" s="2"/>
    </row>
    <row r="73" spans="20:54" ht="20.25">
      <c r="T73" s="280"/>
      <c r="U73" s="280"/>
      <c r="V73" s="280"/>
      <c r="W73" s="280"/>
      <c r="X73" s="280"/>
      <c r="Y73" s="280"/>
      <c r="Z73" s="280"/>
      <c r="AA73" s="281"/>
      <c r="AB73" s="281"/>
      <c r="AC73" s="281"/>
      <c r="AD73" s="281"/>
      <c r="AE73" s="281"/>
      <c r="AF73" s="281"/>
      <c r="AG73" s="281"/>
      <c r="AH73" s="281"/>
      <c r="AI73" s="281"/>
      <c r="AJ73" s="281"/>
      <c r="AK73" s="2"/>
      <c r="AL73" s="280"/>
      <c r="AM73" s="280"/>
      <c r="AN73" s="280"/>
      <c r="AO73" s="280"/>
      <c r="AP73" s="280"/>
      <c r="AQ73" s="280"/>
      <c r="AR73" s="280"/>
      <c r="AS73" s="281"/>
      <c r="AT73" s="281"/>
      <c r="AU73" s="281"/>
      <c r="AV73" s="281"/>
      <c r="AW73" s="281"/>
      <c r="AX73" s="281"/>
      <c r="AY73" s="281"/>
      <c r="AZ73" s="281"/>
      <c r="BA73" s="281"/>
      <c r="BB73" s="281"/>
    </row>
    <row r="76" spans="20:54" ht="15.75">
      <c r="T76" s="282"/>
      <c r="U76" s="282"/>
      <c r="V76" s="282"/>
      <c r="W76" s="282"/>
      <c r="X76" s="282"/>
      <c r="Y76" s="282"/>
      <c r="Z76" s="3"/>
      <c r="AA76" s="282"/>
      <c r="AB76" s="282"/>
      <c r="AC76" s="3"/>
      <c r="AD76" s="3"/>
      <c r="AE76" s="3"/>
      <c r="AF76" s="282"/>
      <c r="AG76" s="282"/>
      <c r="AH76" s="282"/>
      <c r="AI76" s="282"/>
      <c r="AJ76" s="282"/>
      <c r="AK76" s="282"/>
      <c r="AL76" s="3"/>
      <c r="AM76" s="3"/>
      <c r="AN76" s="3"/>
      <c r="AO76" s="3"/>
      <c r="AP76" s="3"/>
      <c r="AQ76" s="3"/>
      <c r="AR76" s="282"/>
      <c r="AS76" s="282"/>
      <c r="AT76" s="282"/>
      <c r="AU76" s="282"/>
      <c r="AV76" s="282"/>
      <c r="AW76" s="282"/>
      <c r="AX76" s="3"/>
      <c r="AY76" s="3"/>
      <c r="AZ76" s="3"/>
      <c r="BA76" s="3"/>
      <c r="BB76" s="3"/>
    </row>
    <row r="83" spans="20:54">
      <c r="T83" s="278"/>
      <c r="U83" s="278"/>
      <c r="V83" s="278"/>
      <c r="W83" s="278"/>
      <c r="X83" s="278"/>
      <c r="Y83" s="278"/>
      <c r="Z83" s="278"/>
      <c r="AA83" s="278"/>
      <c r="AB83" s="278"/>
      <c r="AC83" s="278"/>
      <c r="AD83" s="278"/>
      <c r="AE83" s="278"/>
      <c r="AF83" s="278"/>
      <c r="AG83" s="278"/>
      <c r="AH83" s="278"/>
      <c r="AI83" s="278"/>
      <c r="AJ83" s="278"/>
      <c r="AK83" s="278"/>
      <c r="AL83" s="278"/>
      <c r="AM83" s="278"/>
      <c r="AN83" s="278"/>
      <c r="AO83" s="278"/>
      <c r="AP83" s="278"/>
      <c r="AQ83" s="278"/>
      <c r="AR83" s="278"/>
      <c r="AS83" s="278"/>
      <c r="AT83" s="278"/>
      <c r="AU83" s="278"/>
      <c r="AV83" s="278"/>
      <c r="AW83" s="278"/>
      <c r="AX83" s="278"/>
      <c r="AY83" s="278"/>
      <c r="AZ83" s="278"/>
      <c r="BA83" s="278"/>
      <c r="BB83" s="278"/>
    </row>
    <row r="84" spans="20:54">
      <c r="T84" s="278"/>
      <c r="U84" s="278"/>
      <c r="V84" s="278"/>
      <c r="W84" s="278"/>
      <c r="X84" s="278"/>
      <c r="Y84" s="278"/>
      <c r="Z84" s="278"/>
      <c r="AA84" s="278"/>
      <c r="AB84" s="278"/>
      <c r="AC84" s="278"/>
      <c r="AD84" s="278"/>
      <c r="AE84" s="278"/>
      <c r="AF84" s="278"/>
      <c r="AG84" s="278"/>
      <c r="AH84" s="278"/>
      <c r="AI84" s="278"/>
      <c r="AJ84" s="278"/>
      <c r="AK84" s="278"/>
      <c r="AL84" s="278"/>
      <c r="AM84" s="278"/>
      <c r="AN84" s="278"/>
      <c r="AO84" s="278"/>
      <c r="AP84" s="278"/>
      <c r="AQ84" s="278"/>
      <c r="AR84" s="278"/>
      <c r="AS84" s="278"/>
      <c r="AT84" s="278"/>
      <c r="AU84" s="278"/>
      <c r="AV84" s="278"/>
      <c r="AW84" s="278"/>
      <c r="AX84" s="278"/>
      <c r="AY84" s="278"/>
      <c r="AZ84" s="278"/>
      <c r="BA84" s="278"/>
      <c r="BB84" s="278"/>
    </row>
  </sheetData>
  <mergeCells count="170">
    <mergeCell ref="A4:B6"/>
    <mergeCell ref="A7:A10"/>
    <mergeCell ref="B7:B10"/>
    <mergeCell ref="C4:R4"/>
    <mergeCell ref="I9:I10"/>
    <mergeCell ref="J11:J12"/>
    <mergeCell ref="R11:R12"/>
    <mergeCell ref="A2:R3"/>
    <mergeCell ref="R7:R8"/>
    <mergeCell ref="R9:R10"/>
    <mergeCell ref="O5:Q5"/>
    <mergeCell ref="O6:Q6"/>
    <mergeCell ref="C7:E10"/>
    <mergeCell ref="F7:F8"/>
    <mergeCell ref="G7:G8"/>
    <mergeCell ref="F9:F10"/>
    <mergeCell ref="G9:G10"/>
    <mergeCell ref="H7:H8"/>
    <mergeCell ref="H9:H10"/>
    <mergeCell ref="Q7:Q8"/>
    <mergeCell ref="K7:K8"/>
    <mergeCell ref="I7:I8"/>
    <mergeCell ref="J7:J8"/>
    <mergeCell ref="J9:J10"/>
    <mergeCell ref="R13:R14"/>
    <mergeCell ref="P13:P14"/>
    <mergeCell ref="Q13:Q14"/>
    <mergeCell ref="K9:K10"/>
    <mergeCell ref="C5:E6"/>
    <mergeCell ref="F5:H6"/>
    <mergeCell ref="I5:K6"/>
    <mergeCell ref="O9:O10"/>
    <mergeCell ref="F19:F20"/>
    <mergeCell ref="G15:G16"/>
    <mergeCell ref="J13:J14"/>
    <mergeCell ref="K13:K14"/>
    <mergeCell ref="K19:K20"/>
    <mergeCell ref="L19:N22"/>
    <mergeCell ref="L15:L16"/>
    <mergeCell ref="M15:M16"/>
    <mergeCell ref="N15:N16"/>
    <mergeCell ref="L17:L18"/>
    <mergeCell ref="G17:G18"/>
    <mergeCell ref="H15:H16"/>
    <mergeCell ref="E21:E22"/>
    <mergeCell ref="H21:H22"/>
    <mergeCell ref="N17:N18"/>
    <mergeCell ref="I15:K18"/>
    <mergeCell ref="P7:P8"/>
    <mergeCell ref="Q11:Q12"/>
    <mergeCell ref="P9:P10"/>
    <mergeCell ref="Q9:Q10"/>
    <mergeCell ref="O7:O8"/>
    <mergeCell ref="O11:O12"/>
    <mergeCell ref="P11:P12"/>
    <mergeCell ref="O15:O16"/>
    <mergeCell ref="P15:P16"/>
    <mergeCell ref="O13:O14"/>
    <mergeCell ref="A27:A28"/>
    <mergeCell ref="C11:C12"/>
    <mergeCell ref="D11:D12"/>
    <mergeCell ref="C15:C16"/>
    <mergeCell ref="D23:D24"/>
    <mergeCell ref="D25:D26"/>
    <mergeCell ref="A11:A14"/>
    <mergeCell ref="A15:A18"/>
    <mergeCell ref="A19:A22"/>
    <mergeCell ref="A23:A24"/>
    <mergeCell ref="A25:A26"/>
    <mergeCell ref="C21:C22"/>
    <mergeCell ref="B23:C24"/>
    <mergeCell ref="B25:C26"/>
    <mergeCell ref="B27:C28"/>
    <mergeCell ref="C13:C14"/>
    <mergeCell ref="C17:C18"/>
    <mergeCell ref="D17:D18"/>
    <mergeCell ref="B11:B14"/>
    <mergeCell ref="B15:B18"/>
    <mergeCell ref="B19:B22"/>
    <mergeCell ref="C19:C20"/>
    <mergeCell ref="D19:D20"/>
    <mergeCell ref="D15:D16"/>
    <mergeCell ref="D27:D28"/>
    <mergeCell ref="P29:Q29"/>
    <mergeCell ref="K11:K12"/>
    <mergeCell ref="E23:N24"/>
    <mergeCell ref="E25:N26"/>
    <mergeCell ref="D13:D14"/>
    <mergeCell ref="E13:E14"/>
    <mergeCell ref="D21:D22"/>
    <mergeCell ref="P21:P22"/>
    <mergeCell ref="Q21:Q22"/>
    <mergeCell ref="F21:F22"/>
    <mergeCell ref="G21:G22"/>
    <mergeCell ref="J21:J22"/>
    <mergeCell ref="I11:I12"/>
    <mergeCell ref="E11:E12"/>
    <mergeCell ref="F11:H14"/>
    <mergeCell ref="I13:I14"/>
    <mergeCell ref="E19:E20"/>
    <mergeCell ref="E15:E16"/>
    <mergeCell ref="F15:F16"/>
    <mergeCell ref="E17:E18"/>
    <mergeCell ref="G19:G20"/>
    <mergeCell ref="F17:F18"/>
    <mergeCell ref="R15:R16"/>
    <mergeCell ref="R17:R18"/>
    <mergeCell ref="Q15:Q16"/>
    <mergeCell ref="O17:O18"/>
    <mergeCell ref="P17:P18"/>
    <mergeCell ref="I21:I22"/>
    <mergeCell ref="H19:H20"/>
    <mergeCell ref="H17:H18"/>
    <mergeCell ref="AA33:AF33"/>
    <mergeCell ref="T33:Z33"/>
    <mergeCell ref="P19:P20"/>
    <mergeCell ref="Q17:Q18"/>
    <mergeCell ref="O21:O22"/>
    <mergeCell ref="O19:O20"/>
    <mergeCell ref="Q19:Q20"/>
    <mergeCell ref="K21:K22"/>
    <mergeCell ref="I19:I20"/>
    <mergeCell ref="J19:J20"/>
    <mergeCell ref="M17:M18"/>
    <mergeCell ref="E27:N28"/>
    <mergeCell ref="AI33:AN33"/>
    <mergeCell ref="AU33:AX33"/>
    <mergeCell ref="T31:BB32"/>
    <mergeCell ref="R19:R20"/>
    <mergeCell ref="R21:R22"/>
    <mergeCell ref="T29:BB29"/>
    <mergeCell ref="AA51:AF51"/>
    <mergeCell ref="AI51:AN51"/>
    <mergeCell ref="AU51:AX51"/>
    <mergeCell ref="T53:Z53"/>
    <mergeCell ref="AA53:AJ53"/>
    <mergeCell ref="AL53:AR53"/>
    <mergeCell ref="AS53:BB53"/>
    <mergeCell ref="T35:Z35"/>
    <mergeCell ref="AA35:AJ35"/>
    <mergeCell ref="AL35:AR35"/>
    <mergeCell ref="AS35:BB35"/>
    <mergeCell ref="T38:Y38"/>
    <mergeCell ref="AA38:AB38"/>
    <mergeCell ref="AF38:AK38"/>
    <mergeCell ref="AR38:AW38"/>
    <mergeCell ref="L5:N6"/>
    <mergeCell ref="T83:BB84"/>
    <mergeCell ref="T70:BB70"/>
    <mergeCell ref="T71:Z71"/>
    <mergeCell ref="AA71:AF71"/>
    <mergeCell ref="AI71:AN71"/>
    <mergeCell ref="AU71:AX71"/>
    <mergeCell ref="T73:Z73"/>
    <mergeCell ref="AA73:AJ73"/>
    <mergeCell ref="AL73:AR73"/>
    <mergeCell ref="AS73:BB73"/>
    <mergeCell ref="T56:Y56"/>
    <mergeCell ref="AA56:AB56"/>
    <mergeCell ref="AF56:AK56"/>
    <mergeCell ref="AR56:AW56"/>
    <mergeCell ref="T63:BB64"/>
    <mergeCell ref="T68:BB68"/>
    <mergeCell ref="T76:Y76"/>
    <mergeCell ref="AA76:AB76"/>
    <mergeCell ref="AF76:AK76"/>
    <mergeCell ref="AR76:AW76"/>
    <mergeCell ref="T45:BB46"/>
    <mergeCell ref="T50:BB50"/>
    <mergeCell ref="T51:Z51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R72"/>
  <sheetViews>
    <sheetView showGridLines="0" zoomScaleNormal="100" workbookViewId="0">
      <selection activeCell="B7" sqref="B7:B10"/>
    </sheetView>
  </sheetViews>
  <sheetFormatPr defaultRowHeight="15"/>
  <cols>
    <col min="1" max="1" width="4" style="230" customWidth="1"/>
    <col min="2" max="2" width="35.285156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customWidth="1"/>
    <col min="200" max="200" width="4" customWidth="1"/>
    <col min="201" max="201" width="35.28515625" bestFit="1" customWidth="1"/>
    <col min="202" max="202" width="4.28515625" customWidth="1"/>
    <col min="203" max="203" width="1.42578125" customWidth="1"/>
    <col min="204" max="205" width="4.28515625" customWidth="1"/>
    <col min="206" max="206" width="1.42578125" customWidth="1"/>
    <col min="207" max="208" width="4.28515625" customWidth="1"/>
    <col min="209" max="209" width="1.42578125" customWidth="1"/>
    <col min="210" max="211" width="4.28515625" customWidth="1"/>
    <col min="212" max="212" width="1.42578125" customWidth="1"/>
    <col min="213" max="213" width="4.28515625" customWidth="1"/>
    <col min="214" max="214" width="4.7109375" customWidth="1"/>
    <col min="215" max="215" width="1.42578125" customWidth="1"/>
    <col min="216" max="216" width="4.7109375" customWidth="1"/>
    <col min="217" max="217" width="6.7109375" bestFit="1" customWidth="1"/>
    <col min="456" max="456" width="4" customWidth="1"/>
    <col min="457" max="457" width="35.28515625" bestFit="1" customWidth="1"/>
    <col min="458" max="458" width="4.28515625" customWidth="1"/>
    <col min="459" max="459" width="1.42578125" customWidth="1"/>
    <col min="460" max="461" width="4.28515625" customWidth="1"/>
    <col min="462" max="462" width="1.42578125" customWidth="1"/>
    <col min="463" max="464" width="4.28515625" customWidth="1"/>
    <col min="465" max="465" width="1.42578125" customWidth="1"/>
    <col min="466" max="467" width="4.28515625" customWidth="1"/>
    <col min="468" max="468" width="1.42578125" customWidth="1"/>
    <col min="469" max="469" width="4.28515625" customWidth="1"/>
    <col min="470" max="470" width="4.7109375" customWidth="1"/>
    <col min="471" max="471" width="1.42578125" customWidth="1"/>
    <col min="472" max="472" width="4.7109375" customWidth="1"/>
    <col min="473" max="473" width="6.7109375" bestFit="1" customWidth="1"/>
    <col min="712" max="712" width="4" customWidth="1"/>
    <col min="713" max="713" width="35.28515625" bestFit="1" customWidth="1"/>
    <col min="714" max="714" width="4.28515625" customWidth="1"/>
    <col min="715" max="715" width="1.42578125" customWidth="1"/>
    <col min="716" max="717" width="4.28515625" customWidth="1"/>
    <col min="718" max="718" width="1.42578125" customWidth="1"/>
    <col min="719" max="720" width="4.28515625" customWidth="1"/>
    <col min="721" max="721" width="1.42578125" customWidth="1"/>
    <col min="722" max="723" width="4.28515625" customWidth="1"/>
    <col min="724" max="724" width="1.42578125" customWidth="1"/>
    <col min="725" max="725" width="4.28515625" customWidth="1"/>
    <col min="726" max="726" width="4.7109375" customWidth="1"/>
    <col min="727" max="727" width="1.42578125" customWidth="1"/>
    <col min="728" max="728" width="4.7109375" customWidth="1"/>
    <col min="729" max="729" width="6.7109375" bestFit="1" customWidth="1"/>
    <col min="968" max="968" width="4" customWidth="1"/>
    <col min="969" max="969" width="35.28515625" bestFit="1" customWidth="1"/>
    <col min="970" max="970" width="4.28515625" customWidth="1"/>
    <col min="971" max="971" width="1.42578125" customWidth="1"/>
    <col min="972" max="973" width="4.28515625" customWidth="1"/>
    <col min="974" max="974" width="1.42578125" customWidth="1"/>
    <col min="975" max="976" width="4.28515625" customWidth="1"/>
    <col min="977" max="977" width="1.42578125" customWidth="1"/>
    <col min="978" max="979" width="4.28515625" customWidth="1"/>
    <col min="980" max="980" width="1.42578125" customWidth="1"/>
    <col min="981" max="981" width="4.28515625" customWidth="1"/>
    <col min="982" max="982" width="4.7109375" customWidth="1"/>
    <col min="983" max="983" width="1.42578125" customWidth="1"/>
    <col min="984" max="984" width="4.7109375" customWidth="1"/>
    <col min="985" max="985" width="6.7109375" bestFit="1" customWidth="1"/>
    <col min="1224" max="1224" width="4" customWidth="1"/>
    <col min="1225" max="1225" width="35.28515625" bestFit="1" customWidth="1"/>
    <col min="1226" max="1226" width="4.28515625" customWidth="1"/>
    <col min="1227" max="1227" width="1.42578125" customWidth="1"/>
    <col min="1228" max="1229" width="4.28515625" customWidth="1"/>
    <col min="1230" max="1230" width="1.42578125" customWidth="1"/>
    <col min="1231" max="1232" width="4.28515625" customWidth="1"/>
    <col min="1233" max="1233" width="1.42578125" customWidth="1"/>
    <col min="1234" max="1235" width="4.28515625" customWidth="1"/>
    <col min="1236" max="1236" width="1.42578125" customWidth="1"/>
    <col min="1237" max="1237" width="4.28515625" customWidth="1"/>
    <col min="1238" max="1238" width="4.7109375" customWidth="1"/>
    <col min="1239" max="1239" width="1.42578125" customWidth="1"/>
    <col min="1240" max="1240" width="4.7109375" customWidth="1"/>
    <col min="1241" max="1241" width="6.7109375" bestFit="1" customWidth="1"/>
    <col min="1480" max="1480" width="4" customWidth="1"/>
    <col min="1481" max="1481" width="35.28515625" bestFit="1" customWidth="1"/>
    <col min="1482" max="1482" width="4.28515625" customWidth="1"/>
    <col min="1483" max="1483" width="1.42578125" customWidth="1"/>
    <col min="1484" max="1485" width="4.28515625" customWidth="1"/>
    <col min="1486" max="1486" width="1.42578125" customWidth="1"/>
    <col min="1487" max="1488" width="4.28515625" customWidth="1"/>
    <col min="1489" max="1489" width="1.42578125" customWidth="1"/>
    <col min="1490" max="1491" width="4.28515625" customWidth="1"/>
    <col min="1492" max="1492" width="1.42578125" customWidth="1"/>
    <col min="1493" max="1493" width="4.28515625" customWidth="1"/>
    <col min="1494" max="1494" width="4.7109375" customWidth="1"/>
    <col min="1495" max="1495" width="1.42578125" customWidth="1"/>
    <col min="1496" max="1496" width="4.7109375" customWidth="1"/>
    <col min="1497" max="1497" width="6.7109375" bestFit="1" customWidth="1"/>
    <col min="1736" max="1736" width="4" customWidth="1"/>
    <col min="1737" max="1737" width="35.28515625" bestFit="1" customWidth="1"/>
    <col min="1738" max="1738" width="4.28515625" customWidth="1"/>
    <col min="1739" max="1739" width="1.42578125" customWidth="1"/>
    <col min="1740" max="1741" width="4.28515625" customWidth="1"/>
    <col min="1742" max="1742" width="1.42578125" customWidth="1"/>
    <col min="1743" max="1744" width="4.28515625" customWidth="1"/>
    <col min="1745" max="1745" width="1.42578125" customWidth="1"/>
    <col min="1746" max="1747" width="4.28515625" customWidth="1"/>
    <col min="1748" max="1748" width="1.42578125" customWidth="1"/>
    <col min="1749" max="1749" width="4.28515625" customWidth="1"/>
    <col min="1750" max="1750" width="4.7109375" customWidth="1"/>
    <col min="1751" max="1751" width="1.42578125" customWidth="1"/>
    <col min="1752" max="1752" width="4.7109375" customWidth="1"/>
    <col min="1753" max="1753" width="6.7109375" bestFit="1" customWidth="1"/>
    <col min="1992" max="1992" width="4" customWidth="1"/>
    <col min="1993" max="1993" width="35.28515625" bestFit="1" customWidth="1"/>
    <col min="1994" max="1994" width="4.28515625" customWidth="1"/>
    <col min="1995" max="1995" width="1.42578125" customWidth="1"/>
    <col min="1996" max="1997" width="4.28515625" customWidth="1"/>
    <col min="1998" max="1998" width="1.42578125" customWidth="1"/>
    <col min="1999" max="2000" width="4.28515625" customWidth="1"/>
    <col min="2001" max="2001" width="1.42578125" customWidth="1"/>
    <col min="2002" max="2003" width="4.28515625" customWidth="1"/>
    <col min="2004" max="2004" width="1.42578125" customWidth="1"/>
    <col min="2005" max="2005" width="4.28515625" customWidth="1"/>
    <col min="2006" max="2006" width="4.7109375" customWidth="1"/>
    <col min="2007" max="2007" width="1.42578125" customWidth="1"/>
    <col min="2008" max="2008" width="4.7109375" customWidth="1"/>
    <col min="2009" max="2009" width="6.7109375" bestFit="1" customWidth="1"/>
    <col min="2248" max="2248" width="4" customWidth="1"/>
    <col min="2249" max="2249" width="35.28515625" bestFit="1" customWidth="1"/>
    <col min="2250" max="2250" width="4.28515625" customWidth="1"/>
    <col min="2251" max="2251" width="1.42578125" customWidth="1"/>
    <col min="2252" max="2253" width="4.28515625" customWidth="1"/>
    <col min="2254" max="2254" width="1.42578125" customWidth="1"/>
    <col min="2255" max="2256" width="4.28515625" customWidth="1"/>
    <col min="2257" max="2257" width="1.42578125" customWidth="1"/>
    <col min="2258" max="2259" width="4.28515625" customWidth="1"/>
    <col min="2260" max="2260" width="1.42578125" customWidth="1"/>
    <col min="2261" max="2261" width="4.28515625" customWidth="1"/>
    <col min="2262" max="2262" width="4.7109375" customWidth="1"/>
    <col min="2263" max="2263" width="1.42578125" customWidth="1"/>
    <col min="2264" max="2264" width="4.7109375" customWidth="1"/>
    <col min="2265" max="2265" width="6.7109375" bestFit="1" customWidth="1"/>
    <col min="2504" max="2504" width="4" customWidth="1"/>
    <col min="2505" max="2505" width="35.28515625" bestFit="1" customWidth="1"/>
    <col min="2506" max="2506" width="4.28515625" customWidth="1"/>
    <col min="2507" max="2507" width="1.42578125" customWidth="1"/>
    <col min="2508" max="2509" width="4.28515625" customWidth="1"/>
    <col min="2510" max="2510" width="1.42578125" customWidth="1"/>
    <col min="2511" max="2512" width="4.28515625" customWidth="1"/>
    <col min="2513" max="2513" width="1.42578125" customWidth="1"/>
    <col min="2514" max="2515" width="4.28515625" customWidth="1"/>
    <col min="2516" max="2516" width="1.42578125" customWidth="1"/>
    <col min="2517" max="2517" width="4.28515625" customWidth="1"/>
    <col min="2518" max="2518" width="4.7109375" customWidth="1"/>
    <col min="2519" max="2519" width="1.42578125" customWidth="1"/>
    <col min="2520" max="2520" width="4.7109375" customWidth="1"/>
    <col min="2521" max="2521" width="6.7109375" bestFit="1" customWidth="1"/>
    <col min="2760" max="2760" width="4" customWidth="1"/>
    <col min="2761" max="2761" width="35.28515625" bestFit="1" customWidth="1"/>
    <col min="2762" max="2762" width="4.28515625" customWidth="1"/>
    <col min="2763" max="2763" width="1.42578125" customWidth="1"/>
    <col min="2764" max="2765" width="4.28515625" customWidth="1"/>
    <col min="2766" max="2766" width="1.42578125" customWidth="1"/>
    <col min="2767" max="2768" width="4.28515625" customWidth="1"/>
    <col min="2769" max="2769" width="1.42578125" customWidth="1"/>
    <col min="2770" max="2771" width="4.28515625" customWidth="1"/>
    <col min="2772" max="2772" width="1.42578125" customWidth="1"/>
    <col min="2773" max="2773" width="4.28515625" customWidth="1"/>
    <col min="2774" max="2774" width="4.7109375" customWidth="1"/>
    <col min="2775" max="2775" width="1.42578125" customWidth="1"/>
    <col min="2776" max="2776" width="4.7109375" customWidth="1"/>
    <col min="2777" max="2777" width="6.7109375" bestFit="1" customWidth="1"/>
    <col min="3016" max="3016" width="4" customWidth="1"/>
    <col min="3017" max="3017" width="35.28515625" bestFit="1" customWidth="1"/>
    <col min="3018" max="3018" width="4.28515625" customWidth="1"/>
    <col min="3019" max="3019" width="1.42578125" customWidth="1"/>
    <col min="3020" max="3021" width="4.28515625" customWidth="1"/>
    <col min="3022" max="3022" width="1.42578125" customWidth="1"/>
    <col min="3023" max="3024" width="4.28515625" customWidth="1"/>
    <col min="3025" max="3025" width="1.42578125" customWidth="1"/>
    <col min="3026" max="3027" width="4.28515625" customWidth="1"/>
    <col min="3028" max="3028" width="1.42578125" customWidth="1"/>
    <col min="3029" max="3029" width="4.28515625" customWidth="1"/>
    <col min="3030" max="3030" width="4.7109375" customWidth="1"/>
    <col min="3031" max="3031" width="1.42578125" customWidth="1"/>
    <col min="3032" max="3032" width="4.7109375" customWidth="1"/>
    <col min="3033" max="3033" width="6.7109375" bestFit="1" customWidth="1"/>
    <col min="3272" max="3272" width="4" customWidth="1"/>
    <col min="3273" max="3273" width="35.28515625" bestFit="1" customWidth="1"/>
    <col min="3274" max="3274" width="4.28515625" customWidth="1"/>
    <col min="3275" max="3275" width="1.42578125" customWidth="1"/>
    <col min="3276" max="3277" width="4.28515625" customWidth="1"/>
    <col min="3278" max="3278" width="1.42578125" customWidth="1"/>
    <col min="3279" max="3280" width="4.28515625" customWidth="1"/>
    <col min="3281" max="3281" width="1.42578125" customWidth="1"/>
    <col min="3282" max="3283" width="4.28515625" customWidth="1"/>
    <col min="3284" max="3284" width="1.42578125" customWidth="1"/>
    <col min="3285" max="3285" width="4.28515625" customWidth="1"/>
    <col min="3286" max="3286" width="4.7109375" customWidth="1"/>
    <col min="3287" max="3287" width="1.42578125" customWidth="1"/>
    <col min="3288" max="3288" width="4.7109375" customWidth="1"/>
    <col min="3289" max="3289" width="6.7109375" bestFit="1" customWidth="1"/>
    <col min="3528" max="3528" width="4" customWidth="1"/>
    <col min="3529" max="3529" width="35.28515625" bestFit="1" customWidth="1"/>
    <col min="3530" max="3530" width="4.28515625" customWidth="1"/>
    <col min="3531" max="3531" width="1.42578125" customWidth="1"/>
    <col min="3532" max="3533" width="4.28515625" customWidth="1"/>
    <col min="3534" max="3534" width="1.42578125" customWidth="1"/>
    <col min="3535" max="3536" width="4.28515625" customWidth="1"/>
    <col min="3537" max="3537" width="1.42578125" customWidth="1"/>
    <col min="3538" max="3539" width="4.28515625" customWidth="1"/>
    <col min="3540" max="3540" width="1.42578125" customWidth="1"/>
    <col min="3541" max="3541" width="4.28515625" customWidth="1"/>
    <col min="3542" max="3542" width="4.7109375" customWidth="1"/>
    <col min="3543" max="3543" width="1.42578125" customWidth="1"/>
    <col min="3544" max="3544" width="4.7109375" customWidth="1"/>
    <col min="3545" max="3545" width="6.7109375" bestFit="1" customWidth="1"/>
    <col min="3784" max="3784" width="4" customWidth="1"/>
    <col min="3785" max="3785" width="35.28515625" bestFit="1" customWidth="1"/>
    <col min="3786" max="3786" width="4.28515625" customWidth="1"/>
    <col min="3787" max="3787" width="1.42578125" customWidth="1"/>
    <col min="3788" max="3789" width="4.28515625" customWidth="1"/>
    <col min="3790" max="3790" width="1.42578125" customWidth="1"/>
    <col min="3791" max="3792" width="4.28515625" customWidth="1"/>
    <col min="3793" max="3793" width="1.42578125" customWidth="1"/>
    <col min="3794" max="3795" width="4.28515625" customWidth="1"/>
    <col min="3796" max="3796" width="1.42578125" customWidth="1"/>
    <col min="3797" max="3797" width="4.28515625" customWidth="1"/>
    <col min="3798" max="3798" width="4.7109375" customWidth="1"/>
    <col min="3799" max="3799" width="1.42578125" customWidth="1"/>
    <col min="3800" max="3800" width="4.7109375" customWidth="1"/>
    <col min="3801" max="3801" width="6.7109375" bestFit="1" customWidth="1"/>
    <col min="4040" max="4040" width="4" customWidth="1"/>
    <col min="4041" max="4041" width="35.28515625" bestFit="1" customWidth="1"/>
    <col min="4042" max="4042" width="4.28515625" customWidth="1"/>
    <col min="4043" max="4043" width="1.42578125" customWidth="1"/>
    <col min="4044" max="4045" width="4.28515625" customWidth="1"/>
    <col min="4046" max="4046" width="1.42578125" customWidth="1"/>
    <col min="4047" max="4048" width="4.28515625" customWidth="1"/>
    <col min="4049" max="4049" width="1.42578125" customWidth="1"/>
    <col min="4050" max="4051" width="4.28515625" customWidth="1"/>
    <col min="4052" max="4052" width="1.42578125" customWidth="1"/>
    <col min="4053" max="4053" width="4.28515625" customWidth="1"/>
    <col min="4054" max="4054" width="4.7109375" customWidth="1"/>
    <col min="4055" max="4055" width="1.42578125" customWidth="1"/>
    <col min="4056" max="4056" width="4.7109375" customWidth="1"/>
    <col min="4057" max="4057" width="6.7109375" bestFit="1" customWidth="1"/>
    <col min="4296" max="4296" width="4" customWidth="1"/>
    <col min="4297" max="4297" width="35.28515625" bestFit="1" customWidth="1"/>
    <col min="4298" max="4298" width="4.28515625" customWidth="1"/>
    <col min="4299" max="4299" width="1.42578125" customWidth="1"/>
    <col min="4300" max="4301" width="4.28515625" customWidth="1"/>
    <col min="4302" max="4302" width="1.42578125" customWidth="1"/>
    <col min="4303" max="4304" width="4.28515625" customWidth="1"/>
    <col min="4305" max="4305" width="1.42578125" customWidth="1"/>
    <col min="4306" max="4307" width="4.28515625" customWidth="1"/>
    <col min="4308" max="4308" width="1.42578125" customWidth="1"/>
    <col min="4309" max="4309" width="4.28515625" customWidth="1"/>
    <col min="4310" max="4310" width="4.7109375" customWidth="1"/>
    <col min="4311" max="4311" width="1.42578125" customWidth="1"/>
    <col min="4312" max="4312" width="4.7109375" customWidth="1"/>
    <col min="4313" max="4313" width="6.7109375" bestFit="1" customWidth="1"/>
    <col min="4552" max="4552" width="4" customWidth="1"/>
    <col min="4553" max="4553" width="35.28515625" bestFit="1" customWidth="1"/>
    <col min="4554" max="4554" width="4.28515625" customWidth="1"/>
    <col min="4555" max="4555" width="1.42578125" customWidth="1"/>
    <col min="4556" max="4557" width="4.28515625" customWidth="1"/>
    <col min="4558" max="4558" width="1.42578125" customWidth="1"/>
    <col min="4559" max="4560" width="4.28515625" customWidth="1"/>
    <col min="4561" max="4561" width="1.42578125" customWidth="1"/>
    <col min="4562" max="4563" width="4.28515625" customWidth="1"/>
    <col min="4564" max="4564" width="1.42578125" customWidth="1"/>
    <col min="4565" max="4565" width="4.28515625" customWidth="1"/>
    <col min="4566" max="4566" width="4.7109375" customWidth="1"/>
    <col min="4567" max="4567" width="1.42578125" customWidth="1"/>
    <col min="4568" max="4568" width="4.7109375" customWidth="1"/>
    <col min="4569" max="4569" width="6.7109375" bestFit="1" customWidth="1"/>
    <col min="4808" max="4808" width="4" customWidth="1"/>
    <col min="4809" max="4809" width="35.28515625" bestFit="1" customWidth="1"/>
    <col min="4810" max="4810" width="4.28515625" customWidth="1"/>
    <col min="4811" max="4811" width="1.42578125" customWidth="1"/>
    <col min="4812" max="4813" width="4.28515625" customWidth="1"/>
    <col min="4814" max="4814" width="1.42578125" customWidth="1"/>
    <col min="4815" max="4816" width="4.28515625" customWidth="1"/>
    <col min="4817" max="4817" width="1.42578125" customWidth="1"/>
    <col min="4818" max="4819" width="4.28515625" customWidth="1"/>
    <col min="4820" max="4820" width="1.42578125" customWidth="1"/>
    <col min="4821" max="4821" width="4.28515625" customWidth="1"/>
    <col min="4822" max="4822" width="4.7109375" customWidth="1"/>
    <col min="4823" max="4823" width="1.42578125" customWidth="1"/>
    <col min="4824" max="4824" width="4.7109375" customWidth="1"/>
    <col min="4825" max="4825" width="6.7109375" bestFit="1" customWidth="1"/>
    <col min="5064" max="5064" width="4" customWidth="1"/>
    <col min="5065" max="5065" width="35.28515625" bestFit="1" customWidth="1"/>
    <col min="5066" max="5066" width="4.28515625" customWidth="1"/>
    <col min="5067" max="5067" width="1.42578125" customWidth="1"/>
    <col min="5068" max="5069" width="4.28515625" customWidth="1"/>
    <col min="5070" max="5070" width="1.42578125" customWidth="1"/>
    <col min="5071" max="5072" width="4.28515625" customWidth="1"/>
    <col min="5073" max="5073" width="1.42578125" customWidth="1"/>
    <col min="5074" max="5075" width="4.28515625" customWidth="1"/>
    <col min="5076" max="5076" width="1.42578125" customWidth="1"/>
    <col min="5077" max="5077" width="4.28515625" customWidth="1"/>
    <col min="5078" max="5078" width="4.7109375" customWidth="1"/>
    <col min="5079" max="5079" width="1.42578125" customWidth="1"/>
    <col min="5080" max="5080" width="4.7109375" customWidth="1"/>
    <col min="5081" max="5081" width="6.7109375" bestFit="1" customWidth="1"/>
    <col min="5320" max="5320" width="4" customWidth="1"/>
    <col min="5321" max="5321" width="35.28515625" bestFit="1" customWidth="1"/>
    <col min="5322" max="5322" width="4.28515625" customWidth="1"/>
    <col min="5323" max="5323" width="1.42578125" customWidth="1"/>
    <col min="5324" max="5325" width="4.28515625" customWidth="1"/>
    <col min="5326" max="5326" width="1.42578125" customWidth="1"/>
    <col min="5327" max="5328" width="4.28515625" customWidth="1"/>
    <col min="5329" max="5329" width="1.42578125" customWidth="1"/>
    <col min="5330" max="5331" width="4.28515625" customWidth="1"/>
    <col min="5332" max="5332" width="1.42578125" customWidth="1"/>
    <col min="5333" max="5333" width="4.28515625" customWidth="1"/>
    <col min="5334" max="5334" width="4.7109375" customWidth="1"/>
    <col min="5335" max="5335" width="1.42578125" customWidth="1"/>
    <col min="5336" max="5336" width="4.7109375" customWidth="1"/>
    <col min="5337" max="5337" width="6.7109375" bestFit="1" customWidth="1"/>
    <col min="5576" max="5576" width="4" customWidth="1"/>
    <col min="5577" max="5577" width="35.28515625" bestFit="1" customWidth="1"/>
    <col min="5578" max="5578" width="4.28515625" customWidth="1"/>
    <col min="5579" max="5579" width="1.42578125" customWidth="1"/>
    <col min="5580" max="5581" width="4.28515625" customWidth="1"/>
    <col min="5582" max="5582" width="1.42578125" customWidth="1"/>
    <col min="5583" max="5584" width="4.28515625" customWidth="1"/>
    <col min="5585" max="5585" width="1.42578125" customWidth="1"/>
    <col min="5586" max="5587" width="4.28515625" customWidth="1"/>
    <col min="5588" max="5588" width="1.42578125" customWidth="1"/>
    <col min="5589" max="5589" width="4.28515625" customWidth="1"/>
    <col min="5590" max="5590" width="4.7109375" customWidth="1"/>
    <col min="5591" max="5591" width="1.42578125" customWidth="1"/>
    <col min="5592" max="5592" width="4.7109375" customWidth="1"/>
    <col min="5593" max="5593" width="6.7109375" bestFit="1" customWidth="1"/>
    <col min="5832" max="5832" width="4" customWidth="1"/>
    <col min="5833" max="5833" width="35.28515625" bestFit="1" customWidth="1"/>
    <col min="5834" max="5834" width="4.28515625" customWidth="1"/>
    <col min="5835" max="5835" width="1.42578125" customWidth="1"/>
    <col min="5836" max="5837" width="4.28515625" customWidth="1"/>
    <col min="5838" max="5838" width="1.42578125" customWidth="1"/>
    <col min="5839" max="5840" width="4.28515625" customWidth="1"/>
    <col min="5841" max="5841" width="1.42578125" customWidth="1"/>
    <col min="5842" max="5843" width="4.28515625" customWidth="1"/>
    <col min="5844" max="5844" width="1.42578125" customWidth="1"/>
    <col min="5845" max="5845" width="4.28515625" customWidth="1"/>
    <col min="5846" max="5846" width="4.7109375" customWidth="1"/>
    <col min="5847" max="5847" width="1.42578125" customWidth="1"/>
    <col min="5848" max="5848" width="4.7109375" customWidth="1"/>
    <col min="5849" max="5849" width="6.7109375" bestFit="1" customWidth="1"/>
    <col min="6088" max="6088" width="4" customWidth="1"/>
    <col min="6089" max="6089" width="35.28515625" bestFit="1" customWidth="1"/>
    <col min="6090" max="6090" width="4.28515625" customWidth="1"/>
    <col min="6091" max="6091" width="1.42578125" customWidth="1"/>
    <col min="6092" max="6093" width="4.28515625" customWidth="1"/>
    <col min="6094" max="6094" width="1.42578125" customWidth="1"/>
    <col min="6095" max="6096" width="4.28515625" customWidth="1"/>
    <col min="6097" max="6097" width="1.42578125" customWidth="1"/>
    <col min="6098" max="6099" width="4.28515625" customWidth="1"/>
    <col min="6100" max="6100" width="1.42578125" customWidth="1"/>
    <col min="6101" max="6101" width="4.28515625" customWidth="1"/>
    <col min="6102" max="6102" width="4.7109375" customWidth="1"/>
    <col min="6103" max="6103" width="1.42578125" customWidth="1"/>
    <col min="6104" max="6104" width="4.7109375" customWidth="1"/>
    <col min="6105" max="6105" width="6.7109375" bestFit="1" customWidth="1"/>
    <col min="6344" max="6344" width="4" customWidth="1"/>
    <col min="6345" max="6345" width="35.28515625" bestFit="1" customWidth="1"/>
    <col min="6346" max="6346" width="4.28515625" customWidth="1"/>
    <col min="6347" max="6347" width="1.42578125" customWidth="1"/>
    <col min="6348" max="6349" width="4.28515625" customWidth="1"/>
    <col min="6350" max="6350" width="1.42578125" customWidth="1"/>
    <col min="6351" max="6352" width="4.28515625" customWidth="1"/>
    <col min="6353" max="6353" width="1.42578125" customWidth="1"/>
    <col min="6354" max="6355" width="4.28515625" customWidth="1"/>
    <col min="6356" max="6356" width="1.42578125" customWidth="1"/>
    <col min="6357" max="6357" width="4.28515625" customWidth="1"/>
    <col min="6358" max="6358" width="4.7109375" customWidth="1"/>
    <col min="6359" max="6359" width="1.42578125" customWidth="1"/>
    <col min="6360" max="6360" width="4.7109375" customWidth="1"/>
    <col min="6361" max="6361" width="6.7109375" bestFit="1" customWidth="1"/>
    <col min="6600" max="6600" width="4" customWidth="1"/>
    <col min="6601" max="6601" width="35.28515625" bestFit="1" customWidth="1"/>
    <col min="6602" max="6602" width="4.28515625" customWidth="1"/>
    <col min="6603" max="6603" width="1.42578125" customWidth="1"/>
    <col min="6604" max="6605" width="4.28515625" customWidth="1"/>
    <col min="6606" max="6606" width="1.42578125" customWidth="1"/>
    <col min="6607" max="6608" width="4.28515625" customWidth="1"/>
    <col min="6609" max="6609" width="1.42578125" customWidth="1"/>
    <col min="6610" max="6611" width="4.28515625" customWidth="1"/>
    <col min="6612" max="6612" width="1.42578125" customWidth="1"/>
    <col min="6613" max="6613" width="4.28515625" customWidth="1"/>
    <col min="6614" max="6614" width="4.7109375" customWidth="1"/>
    <col min="6615" max="6615" width="1.42578125" customWidth="1"/>
    <col min="6616" max="6616" width="4.7109375" customWidth="1"/>
    <col min="6617" max="6617" width="6.7109375" bestFit="1" customWidth="1"/>
    <col min="6856" max="6856" width="4" customWidth="1"/>
    <col min="6857" max="6857" width="35.28515625" bestFit="1" customWidth="1"/>
    <col min="6858" max="6858" width="4.28515625" customWidth="1"/>
    <col min="6859" max="6859" width="1.42578125" customWidth="1"/>
    <col min="6860" max="6861" width="4.28515625" customWidth="1"/>
    <col min="6862" max="6862" width="1.42578125" customWidth="1"/>
    <col min="6863" max="6864" width="4.28515625" customWidth="1"/>
    <col min="6865" max="6865" width="1.42578125" customWidth="1"/>
    <col min="6866" max="6867" width="4.28515625" customWidth="1"/>
    <col min="6868" max="6868" width="1.42578125" customWidth="1"/>
    <col min="6869" max="6869" width="4.28515625" customWidth="1"/>
    <col min="6870" max="6870" width="4.7109375" customWidth="1"/>
    <col min="6871" max="6871" width="1.42578125" customWidth="1"/>
    <col min="6872" max="6872" width="4.7109375" customWidth="1"/>
    <col min="6873" max="6873" width="6.7109375" bestFit="1" customWidth="1"/>
    <col min="7112" max="7112" width="4" customWidth="1"/>
    <col min="7113" max="7113" width="35.28515625" bestFit="1" customWidth="1"/>
    <col min="7114" max="7114" width="4.28515625" customWidth="1"/>
    <col min="7115" max="7115" width="1.42578125" customWidth="1"/>
    <col min="7116" max="7117" width="4.28515625" customWidth="1"/>
    <col min="7118" max="7118" width="1.42578125" customWidth="1"/>
    <col min="7119" max="7120" width="4.28515625" customWidth="1"/>
    <col min="7121" max="7121" width="1.42578125" customWidth="1"/>
    <col min="7122" max="7123" width="4.28515625" customWidth="1"/>
    <col min="7124" max="7124" width="1.42578125" customWidth="1"/>
    <col min="7125" max="7125" width="4.28515625" customWidth="1"/>
    <col min="7126" max="7126" width="4.7109375" customWidth="1"/>
    <col min="7127" max="7127" width="1.42578125" customWidth="1"/>
    <col min="7128" max="7128" width="4.7109375" customWidth="1"/>
    <col min="7129" max="7129" width="6.7109375" bestFit="1" customWidth="1"/>
    <col min="7368" max="7368" width="4" customWidth="1"/>
    <col min="7369" max="7369" width="35.28515625" bestFit="1" customWidth="1"/>
    <col min="7370" max="7370" width="4.28515625" customWidth="1"/>
    <col min="7371" max="7371" width="1.42578125" customWidth="1"/>
    <col min="7372" max="7373" width="4.28515625" customWidth="1"/>
    <col min="7374" max="7374" width="1.42578125" customWidth="1"/>
    <col min="7375" max="7376" width="4.28515625" customWidth="1"/>
    <col min="7377" max="7377" width="1.42578125" customWidth="1"/>
    <col min="7378" max="7379" width="4.28515625" customWidth="1"/>
    <col min="7380" max="7380" width="1.42578125" customWidth="1"/>
    <col min="7381" max="7381" width="4.28515625" customWidth="1"/>
    <col min="7382" max="7382" width="4.7109375" customWidth="1"/>
    <col min="7383" max="7383" width="1.42578125" customWidth="1"/>
    <col min="7384" max="7384" width="4.7109375" customWidth="1"/>
    <col min="7385" max="7385" width="6.7109375" bestFit="1" customWidth="1"/>
    <col min="7624" max="7624" width="4" customWidth="1"/>
    <col min="7625" max="7625" width="35.28515625" bestFit="1" customWidth="1"/>
    <col min="7626" max="7626" width="4.28515625" customWidth="1"/>
    <col min="7627" max="7627" width="1.42578125" customWidth="1"/>
    <col min="7628" max="7629" width="4.28515625" customWidth="1"/>
    <col min="7630" max="7630" width="1.42578125" customWidth="1"/>
    <col min="7631" max="7632" width="4.28515625" customWidth="1"/>
    <col min="7633" max="7633" width="1.42578125" customWidth="1"/>
    <col min="7634" max="7635" width="4.28515625" customWidth="1"/>
    <col min="7636" max="7636" width="1.42578125" customWidth="1"/>
    <col min="7637" max="7637" width="4.28515625" customWidth="1"/>
    <col min="7638" max="7638" width="4.7109375" customWidth="1"/>
    <col min="7639" max="7639" width="1.42578125" customWidth="1"/>
    <col min="7640" max="7640" width="4.7109375" customWidth="1"/>
    <col min="7641" max="7641" width="6.7109375" bestFit="1" customWidth="1"/>
    <col min="7880" max="7880" width="4" customWidth="1"/>
    <col min="7881" max="7881" width="35.28515625" bestFit="1" customWidth="1"/>
    <col min="7882" max="7882" width="4.28515625" customWidth="1"/>
    <col min="7883" max="7883" width="1.42578125" customWidth="1"/>
    <col min="7884" max="7885" width="4.28515625" customWidth="1"/>
    <col min="7886" max="7886" width="1.42578125" customWidth="1"/>
    <col min="7887" max="7888" width="4.28515625" customWidth="1"/>
    <col min="7889" max="7889" width="1.42578125" customWidth="1"/>
    <col min="7890" max="7891" width="4.28515625" customWidth="1"/>
    <col min="7892" max="7892" width="1.42578125" customWidth="1"/>
    <col min="7893" max="7893" width="4.28515625" customWidth="1"/>
    <col min="7894" max="7894" width="4.7109375" customWidth="1"/>
    <col min="7895" max="7895" width="1.42578125" customWidth="1"/>
    <col min="7896" max="7896" width="4.7109375" customWidth="1"/>
    <col min="7897" max="7897" width="6.7109375" bestFit="1" customWidth="1"/>
    <col min="8136" max="8136" width="4" customWidth="1"/>
    <col min="8137" max="8137" width="35.28515625" bestFit="1" customWidth="1"/>
    <col min="8138" max="8138" width="4.28515625" customWidth="1"/>
    <col min="8139" max="8139" width="1.42578125" customWidth="1"/>
    <col min="8140" max="8141" width="4.28515625" customWidth="1"/>
    <col min="8142" max="8142" width="1.42578125" customWidth="1"/>
    <col min="8143" max="8144" width="4.28515625" customWidth="1"/>
    <col min="8145" max="8145" width="1.42578125" customWidth="1"/>
    <col min="8146" max="8147" width="4.28515625" customWidth="1"/>
    <col min="8148" max="8148" width="1.42578125" customWidth="1"/>
    <col min="8149" max="8149" width="4.28515625" customWidth="1"/>
    <col min="8150" max="8150" width="4.7109375" customWidth="1"/>
    <col min="8151" max="8151" width="1.42578125" customWidth="1"/>
    <col min="8152" max="8152" width="4.7109375" customWidth="1"/>
    <col min="8153" max="8153" width="6.7109375" bestFit="1" customWidth="1"/>
    <col min="8392" max="8392" width="4" customWidth="1"/>
    <col min="8393" max="8393" width="35.28515625" bestFit="1" customWidth="1"/>
    <col min="8394" max="8394" width="4.28515625" customWidth="1"/>
    <col min="8395" max="8395" width="1.42578125" customWidth="1"/>
    <col min="8396" max="8397" width="4.28515625" customWidth="1"/>
    <col min="8398" max="8398" width="1.42578125" customWidth="1"/>
    <col min="8399" max="8400" width="4.28515625" customWidth="1"/>
    <col min="8401" max="8401" width="1.42578125" customWidth="1"/>
    <col min="8402" max="8403" width="4.28515625" customWidth="1"/>
    <col min="8404" max="8404" width="1.42578125" customWidth="1"/>
    <col min="8405" max="8405" width="4.28515625" customWidth="1"/>
    <col min="8406" max="8406" width="4.7109375" customWidth="1"/>
    <col min="8407" max="8407" width="1.42578125" customWidth="1"/>
    <col min="8408" max="8408" width="4.7109375" customWidth="1"/>
    <col min="8409" max="8409" width="6.7109375" bestFit="1" customWidth="1"/>
    <col min="8648" max="8648" width="4" customWidth="1"/>
    <col min="8649" max="8649" width="35.28515625" bestFit="1" customWidth="1"/>
    <col min="8650" max="8650" width="4.28515625" customWidth="1"/>
    <col min="8651" max="8651" width="1.42578125" customWidth="1"/>
    <col min="8652" max="8653" width="4.28515625" customWidth="1"/>
    <col min="8654" max="8654" width="1.42578125" customWidth="1"/>
    <col min="8655" max="8656" width="4.28515625" customWidth="1"/>
    <col min="8657" max="8657" width="1.42578125" customWidth="1"/>
    <col min="8658" max="8659" width="4.28515625" customWidth="1"/>
    <col min="8660" max="8660" width="1.42578125" customWidth="1"/>
    <col min="8661" max="8661" width="4.28515625" customWidth="1"/>
    <col min="8662" max="8662" width="4.7109375" customWidth="1"/>
    <col min="8663" max="8663" width="1.42578125" customWidth="1"/>
    <col min="8664" max="8664" width="4.7109375" customWidth="1"/>
    <col min="8665" max="8665" width="6.7109375" bestFit="1" customWidth="1"/>
    <col min="8904" max="8904" width="4" customWidth="1"/>
    <col min="8905" max="8905" width="35.28515625" bestFit="1" customWidth="1"/>
    <col min="8906" max="8906" width="4.28515625" customWidth="1"/>
    <col min="8907" max="8907" width="1.42578125" customWidth="1"/>
    <col min="8908" max="8909" width="4.28515625" customWidth="1"/>
    <col min="8910" max="8910" width="1.42578125" customWidth="1"/>
    <col min="8911" max="8912" width="4.28515625" customWidth="1"/>
    <col min="8913" max="8913" width="1.42578125" customWidth="1"/>
    <col min="8914" max="8915" width="4.28515625" customWidth="1"/>
    <col min="8916" max="8916" width="1.42578125" customWidth="1"/>
    <col min="8917" max="8917" width="4.28515625" customWidth="1"/>
    <col min="8918" max="8918" width="4.7109375" customWidth="1"/>
    <col min="8919" max="8919" width="1.42578125" customWidth="1"/>
    <col min="8920" max="8920" width="4.7109375" customWidth="1"/>
    <col min="8921" max="8921" width="6.7109375" bestFit="1" customWidth="1"/>
    <col min="9160" max="9160" width="4" customWidth="1"/>
    <col min="9161" max="9161" width="35.28515625" bestFit="1" customWidth="1"/>
    <col min="9162" max="9162" width="4.28515625" customWidth="1"/>
    <col min="9163" max="9163" width="1.42578125" customWidth="1"/>
    <col min="9164" max="9165" width="4.28515625" customWidth="1"/>
    <col min="9166" max="9166" width="1.42578125" customWidth="1"/>
    <col min="9167" max="9168" width="4.28515625" customWidth="1"/>
    <col min="9169" max="9169" width="1.42578125" customWidth="1"/>
    <col min="9170" max="9171" width="4.28515625" customWidth="1"/>
    <col min="9172" max="9172" width="1.42578125" customWidth="1"/>
    <col min="9173" max="9173" width="4.28515625" customWidth="1"/>
    <col min="9174" max="9174" width="4.7109375" customWidth="1"/>
    <col min="9175" max="9175" width="1.42578125" customWidth="1"/>
    <col min="9176" max="9176" width="4.7109375" customWidth="1"/>
    <col min="9177" max="9177" width="6.7109375" bestFit="1" customWidth="1"/>
    <col min="9416" max="9416" width="4" customWidth="1"/>
    <col min="9417" max="9417" width="35.28515625" bestFit="1" customWidth="1"/>
    <col min="9418" max="9418" width="4.28515625" customWidth="1"/>
    <col min="9419" max="9419" width="1.42578125" customWidth="1"/>
    <col min="9420" max="9421" width="4.28515625" customWidth="1"/>
    <col min="9422" max="9422" width="1.42578125" customWidth="1"/>
    <col min="9423" max="9424" width="4.28515625" customWidth="1"/>
    <col min="9425" max="9425" width="1.42578125" customWidth="1"/>
    <col min="9426" max="9427" width="4.28515625" customWidth="1"/>
    <col min="9428" max="9428" width="1.42578125" customWidth="1"/>
    <col min="9429" max="9429" width="4.28515625" customWidth="1"/>
    <col min="9430" max="9430" width="4.7109375" customWidth="1"/>
    <col min="9431" max="9431" width="1.42578125" customWidth="1"/>
    <col min="9432" max="9432" width="4.7109375" customWidth="1"/>
    <col min="9433" max="9433" width="6.7109375" bestFit="1" customWidth="1"/>
    <col min="9672" max="9672" width="4" customWidth="1"/>
    <col min="9673" max="9673" width="35.28515625" bestFit="1" customWidth="1"/>
    <col min="9674" max="9674" width="4.28515625" customWidth="1"/>
    <col min="9675" max="9675" width="1.42578125" customWidth="1"/>
    <col min="9676" max="9677" width="4.28515625" customWidth="1"/>
    <col min="9678" max="9678" width="1.42578125" customWidth="1"/>
    <col min="9679" max="9680" width="4.28515625" customWidth="1"/>
    <col min="9681" max="9681" width="1.42578125" customWidth="1"/>
    <col min="9682" max="9683" width="4.28515625" customWidth="1"/>
    <col min="9684" max="9684" width="1.42578125" customWidth="1"/>
    <col min="9685" max="9685" width="4.28515625" customWidth="1"/>
    <col min="9686" max="9686" width="4.7109375" customWidth="1"/>
    <col min="9687" max="9687" width="1.42578125" customWidth="1"/>
    <col min="9688" max="9688" width="4.7109375" customWidth="1"/>
    <col min="9689" max="9689" width="6.7109375" bestFit="1" customWidth="1"/>
    <col min="9928" max="9928" width="4" customWidth="1"/>
    <col min="9929" max="9929" width="35.28515625" bestFit="1" customWidth="1"/>
    <col min="9930" max="9930" width="4.28515625" customWidth="1"/>
    <col min="9931" max="9931" width="1.42578125" customWidth="1"/>
    <col min="9932" max="9933" width="4.28515625" customWidth="1"/>
    <col min="9934" max="9934" width="1.42578125" customWidth="1"/>
    <col min="9935" max="9936" width="4.28515625" customWidth="1"/>
    <col min="9937" max="9937" width="1.42578125" customWidth="1"/>
    <col min="9938" max="9939" width="4.28515625" customWidth="1"/>
    <col min="9940" max="9940" width="1.42578125" customWidth="1"/>
    <col min="9941" max="9941" width="4.28515625" customWidth="1"/>
    <col min="9942" max="9942" width="4.7109375" customWidth="1"/>
    <col min="9943" max="9943" width="1.42578125" customWidth="1"/>
    <col min="9944" max="9944" width="4.7109375" customWidth="1"/>
    <col min="9945" max="9945" width="6.7109375" bestFit="1" customWidth="1"/>
    <col min="10184" max="10184" width="4" customWidth="1"/>
    <col min="10185" max="10185" width="35.28515625" bestFit="1" customWidth="1"/>
    <col min="10186" max="10186" width="4.28515625" customWidth="1"/>
    <col min="10187" max="10187" width="1.42578125" customWidth="1"/>
    <col min="10188" max="10189" width="4.28515625" customWidth="1"/>
    <col min="10190" max="10190" width="1.42578125" customWidth="1"/>
    <col min="10191" max="10192" width="4.28515625" customWidth="1"/>
    <col min="10193" max="10193" width="1.42578125" customWidth="1"/>
    <col min="10194" max="10195" width="4.28515625" customWidth="1"/>
    <col min="10196" max="10196" width="1.42578125" customWidth="1"/>
    <col min="10197" max="10197" width="4.28515625" customWidth="1"/>
    <col min="10198" max="10198" width="4.7109375" customWidth="1"/>
    <col min="10199" max="10199" width="1.42578125" customWidth="1"/>
    <col min="10200" max="10200" width="4.7109375" customWidth="1"/>
    <col min="10201" max="10201" width="6.7109375" bestFit="1" customWidth="1"/>
    <col min="10440" max="10440" width="4" customWidth="1"/>
    <col min="10441" max="10441" width="35.28515625" bestFit="1" customWidth="1"/>
    <col min="10442" max="10442" width="4.28515625" customWidth="1"/>
    <col min="10443" max="10443" width="1.42578125" customWidth="1"/>
    <col min="10444" max="10445" width="4.28515625" customWidth="1"/>
    <col min="10446" max="10446" width="1.42578125" customWidth="1"/>
    <col min="10447" max="10448" width="4.28515625" customWidth="1"/>
    <col min="10449" max="10449" width="1.42578125" customWidth="1"/>
    <col min="10450" max="10451" width="4.28515625" customWidth="1"/>
    <col min="10452" max="10452" width="1.42578125" customWidth="1"/>
    <col min="10453" max="10453" width="4.28515625" customWidth="1"/>
    <col min="10454" max="10454" width="4.7109375" customWidth="1"/>
    <col min="10455" max="10455" width="1.42578125" customWidth="1"/>
    <col min="10456" max="10456" width="4.7109375" customWidth="1"/>
    <col min="10457" max="10457" width="6.7109375" bestFit="1" customWidth="1"/>
    <col min="10696" max="10696" width="4" customWidth="1"/>
    <col min="10697" max="10697" width="35.28515625" bestFit="1" customWidth="1"/>
    <col min="10698" max="10698" width="4.28515625" customWidth="1"/>
    <col min="10699" max="10699" width="1.42578125" customWidth="1"/>
    <col min="10700" max="10701" width="4.28515625" customWidth="1"/>
    <col min="10702" max="10702" width="1.42578125" customWidth="1"/>
    <col min="10703" max="10704" width="4.28515625" customWidth="1"/>
    <col min="10705" max="10705" width="1.42578125" customWidth="1"/>
    <col min="10706" max="10707" width="4.28515625" customWidth="1"/>
    <col min="10708" max="10708" width="1.42578125" customWidth="1"/>
    <col min="10709" max="10709" width="4.28515625" customWidth="1"/>
    <col min="10710" max="10710" width="4.7109375" customWidth="1"/>
    <col min="10711" max="10711" width="1.42578125" customWidth="1"/>
    <col min="10712" max="10712" width="4.7109375" customWidth="1"/>
    <col min="10713" max="10713" width="6.7109375" bestFit="1" customWidth="1"/>
    <col min="10952" max="10952" width="4" customWidth="1"/>
    <col min="10953" max="10953" width="35.28515625" bestFit="1" customWidth="1"/>
    <col min="10954" max="10954" width="4.28515625" customWidth="1"/>
    <col min="10955" max="10955" width="1.42578125" customWidth="1"/>
    <col min="10956" max="10957" width="4.28515625" customWidth="1"/>
    <col min="10958" max="10958" width="1.42578125" customWidth="1"/>
    <col min="10959" max="10960" width="4.28515625" customWidth="1"/>
    <col min="10961" max="10961" width="1.42578125" customWidth="1"/>
    <col min="10962" max="10963" width="4.28515625" customWidth="1"/>
    <col min="10964" max="10964" width="1.42578125" customWidth="1"/>
    <col min="10965" max="10965" width="4.28515625" customWidth="1"/>
    <col min="10966" max="10966" width="4.7109375" customWidth="1"/>
    <col min="10967" max="10967" width="1.42578125" customWidth="1"/>
    <col min="10968" max="10968" width="4.7109375" customWidth="1"/>
    <col min="10969" max="10969" width="6.7109375" bestFit="1" customWidth="1"/>
    <col min="11208" max="11208" width="4" customWidth="1"/>
    <col min="11209" max="11209" width="35.28515625" bestFit="1" customWidth="1"/>
    <col min="11210" max="11210" width="4.28515625" customWidth="1"/>
    <col min="11211" max="11211" width="1.42578125" customWidth="1"/>
    <col min="11212" max="11213" width="4.28515625" customWidth="1"/>
    <col min="11214" max="11214" width="1.42578125" customWidth="1"/>
    <col min="11215" max="11216" width="4.28515625" customWidth="1"/>
    <col min="11217" max="11217" width="1.42578125" customWidth="1"/>
    <col min="11218" max="11219" width="4.28515625" customWidth="1"/>
    <col min="11220" max="11220" width="1.42578125" customWidth="1"/>
    <col min="11221" max="11221" width="4.28515625" customWidth="1"/>
    <col min="11222" max="11222" width="4.7109375" customWidth="1"/>
    <col min="11223" max="11223" width="1.42578125" customWidth="1"/>
    <col min="11224" max="11224" width="4.7109375" customWidth="1"/>
    <col min="11225" max="11225" width="6.7109375" bestFit="1" customWidth="1"/>
    <col min="11464" max="11464" width="4" customWidth="1"/>
    <col min="11465" max="11465" width="35.28515625" bestFit="1" customWidth="1"/>
    <col min="11466" max="11466" width="4.28515625" customWidth="1"/>
    <col min="11467" max="11467" width="1.42578125" customWidth="1"/>
    <col min="11468" max="11469" width="4.28515625" customWidth="1"/>
    <col min="11470" max="11470" width="1.42578125" customWidth="1"/>
    <col min="11471" max="11472" width="4.28515625" customWidth="1"/>
    <col min="11473" max="11473" width="1.42578125" customWidth="1"/>
    <col min="11474" max="11475" width="4.28515625" customWidth="1"/>
    <col min="11476" max="11476" width="1.42578125" customWidth="1"/>
    <col min="11477" max="11477" width="4.28515625" customWidth="1"/>
    <col min="11478" max="11478" width="4.7109375" customWidth="1"/>
    <col min="11479" max="11479" width="1.42578125" customWidth="1"/>
    <col min="11480" max="11480" width="4.7109375" customWidth="1"/>
    <col min="11481" max="11481" width="6.7109375" bestFit="1" customWidth="1"/>
    <col min="11720" max="11720" width="4" customWidth="1"/>
    <col min="11721" max="11721" width="35.28515625" bestFit="1" customWidth="1"/>
    <col min="11722" max="11722" width="4.28515625" customWidth="1"/>
    <col min="11723" max="11723" width="1.42578125" customWidth="1"/>
    <col min="11724" max="11725" width="4.28515625" customWidth="1"/>
    <col min="11726" max="11726" width="1.42578125" customWidth="1"/>
    <col min="11727" max="11728" width="4.28515625" customWidth="1"/>
    <col min="11729" max="11729" width="1.42578125" customWidth="1"/>
    <col min="11730" max="11731" width="4.28515625" customWidth="1"/>
    <col min="11732" max="11732" width="1.42578125" customWidth="1"/>
    <col min="11733" max="11733" width="4.28515625" customWidth="1"/>
    <col min="11734" max="11734" width="4.7109375" customWidth="1"/>
    <col min="11735" max="11735" width="1.42578125" customWidth="1"/>
    <col min="11736" max="11736" width="4.7109375" customWidth="1"/>
    <col min="11737" max="11737" width="6.7109375" bestFit="1" customWidth="1"/>
    <col min="11976" max="11976" width="4" customWidth="1"/>
    <col min="11977" max="11977" width="35.28515625" bestFit="1" customWidth="1"/>
    <col min="11978" max="11978" width="4.28515625" customWidth="1"/>
    <col min="11979" max="11979" width="1.42578125" customWidth="1"/>
    <col min="11980" max="11981" width="4.28515625" customWidth="1"/>
    <col min="11982" max="11982" width="1.42578125" customWidth="1"/>
    <col min="11983" max="11984" width="4.28515625" customWidth="1"/>
    <col min="11985" max="11985" width="1.42578125" customWidth="1"/>
    <col min="11986" max="11987" width="4.28515625" customWidth="1"/>
    <col min="11988" max="11988" width="1.42578125" customWidth="1"/>
    <col min="11989" max="11989" width="4.28515625" customWidth="1"/>
    <col min="11990" max="11990" width="4.7109375" customWidth="1"/>
    <col min="11991" max="11991" width="1.42578125" customWidth="1"/>
    <col min="11992" max="11992" width="4.7109375" customWidth="1"/>
    <col min="11993" max="11993" width="6.7109375" bestFit="1" customWidth="1"/>
    <col min="12232" max="12232" width="4" customWidth="1"/>
    <col min="12233" max="12233" width="35.28515625" bestFit="1" customWidth="1"/>
    <col min="12234" max="12234" width="4.28515625" customWidth="1"/>
    <col min="12235" max="12235" width="1.42578125" customWidth="1"/>
    <col min="12236" max="12237" width="4.28515625" customWidth="1"/>
    <col min="12238" max="12238" width="1.42578125" customWidth="1"/>
    <col min="12239" max="12240" width="4.28515625" customWidth="1"/>
    <col min="12241" max="12241" width="1.42578125" customWidth="1"/>
    <col min="12242" max="12243" width="4.28515625" customWidth="1"/>
    <col min="12244" max="12244" width="1.42578125" customWidth="1"/>
    <col min="12245" max="12245" width="4.28515625" customWidth="1"/>
    <col min="12246" max="12246" width="4.7109375" customWidth="1"/>
    <col min="12247" max="12247" width="1.42578125" customWidth="1"/>
    <col min="12248" max="12248" width="4.7109375" customWidth="1"/>
    <col min="12249" max="12249" width="6.7109375" bestFit="1" customWidth="1"/>
    <col min="12488" max="12488" width="4" customWidth="1"/>
    <col min="12489" max="12489" width="35.28515625" bestFit="1" customWidth="1"/>
    <col min="12490" max="12490" width="4.28515625" customWidth="1"/>
    <col min="12491" max="12491" width="1.42578125" customWidth="1"/>
    <col min="12492" max="12493" width="4.28515625" customWidth="1"/>
    <col min="12494" max="12494" width="1.42578125" customWidth="1"/>
    <col min="12495" max="12496" width="4.28515625" customWidth="1"/>
    <col min="12497" max="12497" width="1.42578125" customWidth="1"/>
    <col min="12498" max="12499" width="4.28515625" customWidth="1"/>
    <col min="12500" max="12500" width="1.42578125" customWidth="1"/>
    <col min="12501" max="12501" width="4.28515625" customWidth="1"/>
    <col min="12502" max="12502" width="4.7109375" customWidth="1"/>
    <col min="12503" max="12503" width="1.42578125" customWidth="1"/>
    <col min="12504" max="12504" width="4.7109375" customWidth="1"/>
    <col min="12505" max="12505" width="6.7109375" bestFit="1" customWidth="1"/>
    <col min="12744" max="12744" width="4" customWidth="1"/>
    <col min="12745" max="12745" width="35.28515625" bestFit="1" customWidth="1"/>
    <col min="12746" max="12746" width="4.28515625" customWidth="1"/>
    <col min="12747" max="12747" width="1.42578125" customWidth="1"/>
    <col min="12748" max="12749" width="4.28515625" customWidth="1"/>
    <col min="12750" max="12750" width="1.42578125" customWidth="1"/>
    <col min="12751" max="12752" width="4.28515625" customWidth="1"/>
    <col min="12753" max="12753" width="1.42578125" customWidth="1"/>
    <col min="12754" max="12755" width="4.28515625" customWidth="1"/>
    <col min="12756" max="12756" width="1.42578125" customWidth="1"/>
    <col min="12757" max="12757" width="4.28515625" customWidth="1"/>
    <col min="12758" max="12758" width="4.7109375" customWidth="1"/>
    <col min="12759" max="12759" width="1.42578125" customWidth="1"/>
    <col min="12760" max="12760" width="4.7109375" customWidth="1"/>
    <col min="12761" max="12761" width="6.7109375" bestFit="1" customWidth="1"/>
    <col min="13000" max="13000" width="4" customWidth="1"/>
    <col min="13001" max="13001" width="35.28515625" bestFit="1" customWidth="1"/>
    <col min="13002" max="13002" width="4.28515625" customWidth="1"/>
    <col min="13003" max="13003" width="1.42578125" customWidth="1"/>
    <col min="13004" max="13005" width="4.28515625" customWidth="1"/>
    <col min="13006" max="13006" width="1.42578125" customWidth="1"/>
    <col min="13007" max="13008" width="4.28515625" customWidth="1"/>
    <col min="13009" max="13009" width="1.42578125" customWidth="1"/>
    <col min="13010" max="13011" width="4.28515625" customWidth="1"/>
    <col min="13012" max="13012" width="1.42578125" customWidth="1"/>
    <col min="13013" max="13013" width="4.28515625" customWidth="1"/>
    <col min="13014" max="13014" width="4.7109375" customWidth="1"/>
    <col min="13015" max="13015" width="1.42578125" customWidth="1"/>
    <col min="13016" max="13016" width="4.7109375" customWidth="1"/>
    <col min="13017" max="13017" width="6.7109375" bestFit="1" customWidth="1"/>
    <col min="13256" max="13256" width="4" customWidth="1"/>
    <col min="13257" max="13257" width="35.28515625" bestFit="1" customWidth="1"/>
    <col min="13258" max="13258" width="4.28515625" customWidth="1"/>
    <col min="13259" max="13259" width="1.42578125" customWidth="1"/>
    <col min="13260" max="13261" width="4.28515625" customWidth="1"/>
    <col min="13262" max="13262" width="1.42578125" customWidth="1"/>
    <col min="13263" max="13264" width="4.28515625" customWidth="1"/>
    <col min="13265" max="13265" width="1.42578125" customWidth="1"/>
    <col min="13266" max="13267" width="4.28515625" customWidth="1"/>
    <col min="13268" max="13268" width="1.42578125" customWidth="1"/>
    <col min="13269" max="13269" width="4.28515625" customWidth="1"/>
    <col min="13270" max="13270" width="4.7109375" customWidth="1"/>
    <col min="13271" max="13271" width="1.42578125" customWidth="1"/>
    <col min="13272" max="13272" width="4.7109375" customWidth="1"/>
    <col min="13273" max="13273" width="6.7109375" bestFit="1" customWidth="1"/>
    <col min="13512" max="13512" width="4" customWidth="1"/>
    <col min="13513" max="13513" width="35.28515625" bestFit="1" customWidth="1"/>
    <col min="13514" max="13514" width="4.28515625" customWidth="1"/>
    <col min="13515" max="13515" width="1.42578125" customWidth="1"/>
    <col min="13516" max="13517" width="4.28515625" customWidth="1"/>
    <col min="13518" max="13518" width="1.42578125" customWidth="1"/>
    <col min="13519" max="13520" width="4.28515625" customWidth="1"/>
    <col min="13521" max="13521" width="1.42578125" customWidth="1"/>
    <col min="13522" max="13523" width="4.28515625" customWidth="1"/>
    <col min="13524" max="13524" width="1.42578125" customWidth="1"/>
    <col min="13525" max="13525" width="4.28515625" customWidth="1"/>
    <col min="13526" max="13526" width="4.7109375" customWidth="1"/>
    <col min="13527" max="13527" width="1.42578125" customWidth="1"/>
    <col min="13528" max="13528" width="4.7109375" customWidth="1"/>
    <col min="13529" max="13529" width="6.7109375" bestFit="1" customWidth="1"/>
    <col min="13768" max="13768" width="4" customWidth="1"/>
    <col min="13769" max="13769" width="35.28515625" bestFit="1" customWidth="1"/>
    <col min="13770" max="13770" width="4.28515625" customWidth="1"/>
    <col min="13771" max="13771" width="1.42578125" customWidth="1"/>
    <col min="13772" max="13773" width="4.28515625" customWidth="1"/>
    <col min="13774" max="13774" width="1.42578125" customWidth="1"/>
    <col min="13775" max="13776" width="4.28515625" customWidth="1"/>
    <col min="13777" max="13777" width="1.42578125" customWidth="1"/>
    <col min="13778" max="13779" width="4.28515625" customWidth="1"/>
    <col min="13780" max="13780" width="1.42578125" customWidth="1"/>
    <col min="13781" max="13781" width="4.28515625" customWidth="1"/>
    <col min="13782" max="13782" width="4.7109375" customWidth="1"/>
    <col min="13783" max="13783" width="1.42578125" customWidth="1"/>
    <col min="13784" max="13784" width="4.7109375" customWidth="1"/>
    <col min="13785" max="13785" width="6.7109375" bestFit="1" customWidth="1"/>
    <col min="14024" max="14024" width="4" customWidth="1"/>
    <col min="14025" max="14025" width="35.28515625" bestFit="1" customWidth="1"/>
    <col min="14026" max="14026" width="4.28515625" customWidth="1"/>
    <col min="14027" max="14027" width="1.42578125" customWidth="1"/>
    <col min="14028" max="14029" width="4.28515625" customWidth="1"/>
    <col min="14030" max="14030" width="1.42578125" customWidth="1"/>
    <col min="14031" max="14032" width="4.28515625" customWidth="1"/>
    <col min="14033" max="14033" width="1.42578125" customWidth="1"/>
    <col min="14034" max="14035" width="4.28515625" customWidth="1"/>
    <col min="14036" max="14036" width="1.42578125" customWidth="1"/>
    <col min="14037" max="14037" width="4.28515625" customWidth="1"/>
    <col min="14038" max="14038" width="4.7109375" customWidth="1"/>
    <col min="14039" max="14039" width="1.42578125" customWidth="1"/>
    <col min="14040" max="14040" width="4.7109375" customWidth="1"/>
    <col min="14041" max="14041" width="6.7109375" bestFit="1" customWidth="1"/>
    <col min="14280" max="14280" width="4" customWidth="1"/>
    <col min="14281" max="14281" width="35.28515625" bestFit="1" customWidth="1"/>
    <col min="14282" max="14282" width="4.28515625" customWidth="1"/>
    <col min="14283" max="14283" width="1.42578125" customWidth="1"/>
    <col min="14284" max="14285" width="4.28515625" customWidth="1"/>
    <col min="14286" max="14286" width="1.42578125" customWidth="1"/>
    <col min="14287" max="14288" width="4.28515625" customWidth="1"/>
    <col min="14289" max="14289" width="1.42578125" customWidth="1"/>
    <col min="14290" max="14291" width="4.28515625" customWidth="1"/>
    <col min="14292" max="14292" width="1.42578125" customWidth="1"/>
    <col min="14293" max="14293" width="4.28515625" customWidth="1"/>
    <col min="14294" max="14294" width="4.7109375" customWidth="1"/>
    <col min="14295" max="14295" width="1.42578125" customWidth="1"/>
    <col min="14296" max="14296" width="4.7109375" customWidth="1"/>
    <col min="14297" max="14297" width="6.7109375" bestFit="1" customWidth="1"/>
    <col min="14536" max="14536" width="4" customWidth="1"/>
    <col min="14537" max="14537" width="35.28515625" bestFit="1" customWidth="1"/>
    <col min="14538" max="14538" width="4.28515625" customWidth="1"/>
    <col min="14539" max="14539" width="1.42578125" customWidth="1"/>
    <col min="14540" max="14541" width="4.28515625" customWidth="1"/>
    <col min="14542" max="14542" width="1.42578125" customWidth="1"/>
    <col min="14543" max="14544" width="4.28515625" customWidth="1"/>
    <col min="14545" max="14545" width="1.42578125" customWidth="1"/>
    <col min="14546" max="14547" width="4.28515625" customWidth="1"/>
    <col min="14548" max="14548" width="1.42578125" customWidth="1"/>
    <col min="14549" max="14549" width="4.28515625" customWidth="1"/>
    <col min="14550" max="14550" width="4.7109375" customWidth="1"/>
    <col min="14551" max="14551" width="1.42578125" customWidth="1"/>
    <col min="14552" max="14552" width="4.7109375" customWidth="1"/>
    <col min="14553" max="14553" width="6.7109375" bestFit="1" customWidth="1"/>
    <col min="14792" max="14792" width="4" customWidth="1"/>
    <col min="14793" max="14793" width="35.28515625" bestFit="1" customWidth="1"/>
    <col min="14794" max="14794" width="4.28515625" customWidth="1"/>
    <col min="14795" max="14795" width="1.42578125" customWidth="1"/>
    <col min="14796" max="14797" width="4.28515625" customWidth="1"/>
    <col min="14798" max="14798" width="1.42578125" customWidth="1"/>
    <col min="14799" max="14800" width="4.28515625" customWidth="1"/>
    <col min="14801" max="14801" width="1.42578125" customWidth="1"/>
    <col min="14802" max="14803" width="4.28515625" customWidth="1"/>
    <col min="14804" max="14804" width="1.42578125" customWidth="1"/>
    <col min="14805" max="14805" width="4.28515625" customWidth="1"/>
    <col min="14806" max="14806" width="4.7109375" customWidth="1"/>
    <col min="14807" max="14807" width="1.42578125" customWidth="1"/>
    <col min="14808" max="14808" width="4.7109375" customWidth="1"/>
    <col min="14809" max="14809" width="6.7109375" bestFit="1" customWidth="1"/>
    <col min="15048" max="15048" width="4" customWidth="1"/>
    <col min="15049" max="15049" width="35.28515625" bestFit="1" customWidth="1"/>
    <col min="15050" max="15050" width="4.28515625" customWidth="1"/>
    <col min="15051" max="15051" width="1.42578125" customWidth="1"/>
    <col min="15052" max="15053" width="4.28515625" customWidth="1"/>
    <col min="15054" max="15054" width="1.42578125" customWidth="1"/>
    <col min="15055" max="15056" width="4.28515625" customWidth="1"/>
    <col min="15057" max="15057" width="1.42578125" customWidth="1"/>
    <col min="15058" max="15059" width="4.28515625" customWidth="1"/>
    <col min="15060" max="15060" width="1.42578125" customWidth="1"/>
    <col min="15061" max="15061" width="4.28515625" customWidth="1"/>
    <col min="15062" max="15062" width="4.7109375" customWidth="1"/>
    <col min="15063" max="15063" width="1.42578125" customWidth="1"/>
    <col min="15064" max="15064" width="4.7109375" customWidth="1"/>
    <col min="15065" max="15065" width="6.7109375" bestFit="1" customWidth="1"/>
    <col min="15304" max="15304" width="4" customWidth="1"/>
    <col min="15305" max="15305" width="35.28515625" bestFit="1" customWidth="1"/>
    <col min="15306" max="15306" width="4.28515625" customWidth="1"/>
    <col min="15307" max="15307" width="1.42578125" customWidth="1"/>
    <col min="15308" max="15309" width="4.28515625" customWidth="1"/>
    <col min="15310" max="15310" width="1.42578125" customWidth="1"/>
    <col min="15311" max="15312" width="4.28515625" customWidth="1"/>
    <col min="15313" max="15313" width="1.42578125" customWidth="1"/>
    <col min="15314" max="15315" width="4.28515625" customWidth="1"/>
    <col min="15316" max="15316" width="1.42578125" customWidth="1"/>
    <col min="15317" max="15317" width="4.28515625" customWidth="1"/>
    <col min="15318" max="15318" width="4.7109375" customWidth="1"/>
    <col min="15319" max="15319" width="1.42578125" customWidth="1"/>
    <col min="15320" max="15320" width="4.7109375" customWidth="1"/>
    <col min="15321" max="15321" width="6.7109375" bestFit="1" customWidth="1"/>
    <col min="15560" max="15560" width="4" customWidth="1"/>
    <col min="15561" max="15561" width="35.28515625" bestFit="1" customWidth="1"/>
    <col min="15562" max="15562" width="4.28515625" customWidth="1"/>
    <col min="15563" max="15563" width="1.42578125" customWidth="1"/>
    <col min="15564" max="15565" width="4.28515625" customWidth="1"/>
    <col min="15566" max="15566" width="1.42578125" customWidth="1"/>
    <col min="15567" max="15568" width="4.28515625" customWidth="1"/>
    <col min="15569" max="15569" width="1.42578125" customWidth="1"/>
    <col min="15570" max="15571" width="4.28515625" customWidth="1"/>
    <col min="15572" max="15572" width="1.42578125" customWidth="1"/>
    <col min="15573" max="15573" width="4.28515625" customWidth="1"/>
    <col min="15574" max="15574" width="4.7109375" customWidth="1"/>
    <col min="15575" max="15575" width="1.42578125" customWidth="1"/>
    <col min="15576" max="15576" width="4.7109375" customWidth="1"/>
    <col min="15577" max="15577" width="6.7109375" bestFit="1" customWidth="1"/>
    <col min="15816" max="15816" width="4" customWidth="1"/>
    <col min="15817" max="15817" width="35.28515625" bestFit="1" customWidth="1"/>
    <col min="15818" max="15818" width="4.28515625" customWidth="1"/>
    <col min="15819" max="15819" width="1.42578125" customWidth="1"/>
    <col min="15820" max="15821" width="4.28515625" customWidth="1"/>
    <col min="15822" max="15822" width="1.42578125" customWidth="1"/>
    <col min="15823" max="15824" width="4.28515625" customWidth="1"/>
    <col min="15825" max="15825" width="1.42578125" customWidth="1"/>
    <col min="15826" max="15827" width="4.28515625" customWidth="1"/>
    <col min="15828" max="15828" width="1.42578125" customWidth="1"/>
    <col min="15829" max="15829" width="4.28515625" customWidth="1"/>
    <col min="15830" max="15830" width="4.7109375" customWidth="1"/>
    <col min="15831" max="15831" width="1.42578125" customWidth="1"/>
    <col min="15832" max="15832" width="4.7109375" customWidth="1"/>
    <col min="15833" max="15833" width="6.7109375" bestFit="1" customWidth="1"/>
    <col min="16072" max="16072" width="4" customWidth="1"/>
    <col min="16073" max="16073" width="35.28515625" bestFit="1" customWidth="1"/>
    <col min="16074" max="16074" width="4.28515625" customWidth="1"/>
    <col min="16075" max="16075" width="1.42578125" customWidth="1"/>
    <col min="16076" max="16077" width="4.28515625" customWidth="1"/>
    <col min="16078" max="16078" width="1.42578125" customWidth="1"/>
    <col min="16079" max="16080" width="4.28515625" customWidth="1"/>
    <col min="16081" max="16081" width="1.42578125" customWidth="1"/>
    <col min="16082" max="16083" width="4.28515625" customWidth="1"/>
    <col min="16084" max="16084" width="1.42578125" customWidth="1"/>
    <col min="16085" max="16085" width="4.28515625" customWidth="1"/>
    <col min="16086" max="16086" width="4.7109375" customWidth="1"/>
    <col min="16087" max="16087" width="1.42578125" customWidth="1"/>
    <col min="16088" max="16088" width="4.7109375" customWidth="1"/>
    <col min="16089" max="16089" width="6.7109375" bestFit="1" customWidth="1"/>
  </cols>
  <sheetData>
    <row r="1" spans="1:18" ht="15" customHeight="1" thickBot="1"/>
    <row r="2" spans="1:18" ht="14.45" customHeight="1">
      <c r="A2" s="378" t="str">
        <f>'Nasazení do skupin'!B2</f>
        <v>47. MČR mužů dvojice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79"/>
    </row>
    <row r="3" spans="1:18" ht="14.45" customHeight="1" thickBot="1">
      <c r="A3" s="275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7"/>
    </row>
    <row r="4" spans="1:18" ht="32.25" customHeight="1" thickBot="1">
      <c r="A4" s="380" t="s">
        <v>8</v>
      </c>
      <c r="B4" s="381"/>
      <c r="C4" s="382" t="str">
        <f>'Nasazení do skupin'!B3</f>
        <v>Karlovy Vary 1.7.2017</v>
      </c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4"/>
    </row>
    <row r="5" spans="1:18" ht="15" customHeight="1">
      <c r="A5" s="355"/>
      <c r="B5" s="356"/>
      <c r="C5" s="378">
        <v>1</v>
      </c>
      <c r="D5" s="362"/>
      <c r="E5" s="379"/>
      <c r="F5" s="378">
        <v>2</v>
      </c>
      <c r="G5" s="362"/>
      <c r="H5" s="379"/>
      <c r="I5" s="378">
        <v>3</v>
      </c>
      <c r="J5" s="362"/>
      <c r="K5" s="379"/>
      <c r="L5" s="378">
        <v>4</v>
      </c>
      <c r="M5" s="362"/>
      <c r="N5" s="379"/>
      <c r="O5" s="386" t="s">
        <v>1</v>
      </c>
      <c r="P5" s="387"/>
      <c r="Q5" s="388"/>
      <c r="R5" s="242" t="s">
        <v>2</v>
      </c>
    </row>
    <row r="6" spans="1:18" ht="15.75" customHeight="1" thickBot="1">
      <c r="A6" s="357"/>
      <c r="B6" s="358"/>
      <c r="C6" s="385"/>
      <c r="D6" s="333"/>
      <c r="E6" s="334"/>
      <c r="F6" s="275"/>
      <c r="G6" s="276"/>
      <c r="H6" s="277"/>
      <c r="I6" s="275"/>
      <c r="J6" s="276"/>
      <c r="K6" s="277"/>
      <c r="L6" s="275"/>
      <c r="M6" s="276"/>
      <c r="N6" s="277"/>
      <c r="O6" s="366" t="s">
        <v>3</v>
      </c>
      <c r="P6" s="367"/>
      <c r="Q6" s="368"/>
      <c r="R6" s="244" t="s">
        <v>4</v>
      </c>
    </row>
    <row r="7" spans="1:18" ht="15" customHeight="1">
      <c r="A7" s="401">
        <v>1</v>
      </c>
      <c r="B7" s="404" t="str">
        <f>'Nasazení do skupin'!B5</f>
        <v>TJ Avia Čakovice "A"</v>
      </c>
      <c r="C7" s="405"/>
      <c r="D7" s="406"/>
      <c r="E7" s="407"/>
      <c r="F7" s="409">
        <f>O35</f>
        <v>2</v>
      </c>
      <c r="G7" s="409" t="s">
        <v>5</v>
      </c>
      <c r="H7" s="393">
        <f>Q35</f>
        <v>0</v>
      </c>
      <c r="I7" s="410">
        <f>Q29</f>
        <v>2</v>
      </c>
      <c r="J7" s="409" t="s">
        <v>5</v>
      </c>
      <c r="K7" s="393">
        <f>O29</f>
        <v>1</v>
      </c>
      <c r="L7" s="410">
        <f>O25</f>
        <v>1</v>
      </c>
      <c r="M7" s="409" t="s">
        <v>5</v>
      </c>
      <c r="N7" s="393">
        <f>Q25</f>
        <v>2</v>
      </c>
      <c r="O7" s="432">
        <f>F7+I7+L7</f>
        <v>5</v>
      </c>
      <c r="P7" s="412" t="s">
        <v>5</v>
      </c>
      <c r="Q7" s="434">
        <f>H7+K7+N7</f>
        <v>3</v>
      </c>
      <c r="R7" s="447">
        <v>4</v>
      </c>
    </row>
    <row r="8" spans="1:18" ht="15.75" customHeight="1" thickBot="1">
      <c r="A8" s="402"/>
      <c r="B8" s="330"/>
      <c r="C8" s="347"/>
      <c r="D8" s="348"/>
      <c r="E8" s="349"/>
      <c r="F8" s="392"/>
      <c r="G8" s="392"/>
      <c r="H8" s="394"/>
      <c r="I8" s="390"/>
      <c r="J8" s="392"/>
      <c r="K8" s="394"/>
      <c r="L8" s="390"/>
      <c r="M8" s="392"/>
      <c r="N8" s="394"/>
      <c r="O8" s="433"/>
      <c r="P8" s="413"/>
      <c r="Q8" s="435"/>
      <c r="R8" s="448"/>
    </row>
    <row r="9" spans="1:18" ht="15" customHeight="1">
      <c r="A9" s="402"/>
      <c r="B9" s="330"/>
      <c r="C9" s="347"/>
      <c r="D9" s="348"/>
      <c r="E9" s="349"/>
      <c r="F9" s="395">
        <f>O36</f>
        <v>20</v>
      </c>
      <c r="G9" s="395" t="s">
        <v>5</v>
      </c>
      <c r="H9" s="397">
        <f>Q36</f>
        <v>12</v>
      </c>
      <c r="I9" s="399">
        <f>Q30</f>
        <v>26</v>
      </c>
      <c r="J9" s="395" t="s">
        <v>5</v>
      </c>
      <c r="K9" s="397">
        <f>O30</f>
        <v>26</v>
      </c>
      <c r="L9" s="399">
        <f>O26</f>
        <v>23</v>
      </c>
      <c r="M9" s="395" t="s">
        <v>5</v>
      </c>
      <c r="N9" s="397">
        <f>Q26</f>
        <v>26</v>
      </c>
      <c r="O9" s="436">
        <f>F9+I9+L9</f>
        <v>69</v>
      </c>
      <c r="P9" s="438" t="s">
        <v>5</v>
      </c>
      <c r="Q9" s="440">
        <f>H9+K9+N9</f>
        <v>64</v>
      </c>
      <c r="R9" s="442" t="s">
        <v>44</v>
      </c>
    </row>
    <row r="10" spans="1:18" ht="15.75" customHeight="1" thickBot="1">
      <c r="A10" s="403"/>
      <c r="B10" s="331"/>
      <c r="C10" s="350"/>
      <c r="D10" s="351"/>
      <c r="E10" s="352"/>
      <c r="F10" s="395"/>
      <c r="G10" s="395"/>
      <c r="H10" s="397"/>
      <c r="I10" s="400"/>
      <c r="J10" s="396"/>
      <c r="K10" s="398"/>
      <c r="L10" s="400"/>
      <c r="M10" s="396"/>
      <c r="N10" s="398"/>
      <c r="O10" s="437"/>
      <c r="P10" s="439"/>
      <c r="Q10" s="441"/>
      <c r="R10" s="443"/>
    </row>
    <row r="11" spans="1:18" ht="15" customHeight="1">
      <c r="A11" s="401">
        <v>2</v>
      </c>
      <c r="B11" s="404" t="str">
        <f>'Nasazení do skupin'!B6</f>
        <v>NK CLIMAX Vsetín "A"</v>
      </c>
      <c r="C11" s="389">
        <f>H7</f>
        <v>0</v>
      </c>
      <c r="D11" s="391" t="s">
        <v>5</v>
      </c>
      <c r="E11" s="391">
        <f>F7</f>
        <v>2</v>
      </c>
      <c r="F11" s="408" t="s">
        <v>41</v>
      </c>
      <c r="G11" s="406"/>
      <c r="H11" s="407"/>
      <c r="I11" s="409">
        <f>O27</f>
        <v>2</v>
      </c>
      <c r="J11" s="409" t="s">
        <v>5</v>
      </c>
      <c r="K11" s="393">
        <f>Q27</f>
        <v>0</v>
      </c>
      <c r="L11" s="410">
        <f>O31</f>
        <v>2</v>
      </c>
      <c r="M11" s="409" t="s">
        <v>5</v>
      </c>
      <c r="N11" s="393">
        <f>Q31</f>
        <v>0</v>
      </c>
      <c r="O11" s="432">
        <f>C11+I11+L11</f>
        <v>4</v>
      </c>
      <c r="P11" s="412" t="s">
        <v>5</v>
      </c>
      <c r="Q11" s="434">
        <f>E11+K11+N11</f>
        <v>2</v>
      </c>
      <c r="R11" s="447">
        <v>4</v>
      </c>
    </row>
    <row r="12" spans="1:18" ht="15.75" customHeight="1" thickBot="1">
      <c r="A12" s="402"/>
      <c r="B12" s="330"/>
      <c r="C12" s="390"/>
      <c r="D12" s="392"/>
      <c r="E12" s="392"/>
      <c r="F12" s="347"/>
      <c r="G12" s="348"/>
      <c r="H12" s="349"/>
      <c r="I12" s="392"/>
      <c r="J12" s="392"/>
      <c r="K12" s="394"/>
      <c r="L12" s="390"/>
      <c r="M12" s="392"/>
      <c r="N12" s="394"/>
      <c r="O12" s="433"/>
      <c r="P12" s="413"/>
      <c r="Q12" s="435"/>
      <c r="R12" s="448"/>
    </row>
    <row r="13" spans="1:18" ht="15" customHeight="1">
      <c r="A13" s="402"/>
      <c r="B13" s="330"/>
      <c r="C13" s="399">
        <f>H9</f>
        <v>12</v>
      </c>
      <c r="D13" s="395" t="s">
        <v>5</v>
      </c>
      <c r="E13" s="395">
        <f>F9</f>
        <v>20</v>
      </c>
      <c r="F13" s="347"/>
      <c r="G13" s="348"/>
      <c r="H13" s="349"/>
      <c r="I13" s="395">
        <f>O28</f>
        <v>20</v>
      </c>
      <c r="J13" s="395" t="s">
        <v>5</v>
      </c>
      <c r="K13" s="397">
        <f>Q28</f>
        <v>13</v>
      </c>
      <c r="L13" s="399">
        <f>O32</f>
        <v>20</v>
      </c>
      <c r="M13" s="395" t="s">
        <v>5</v>
      </c>
      <c r="N13" s="397">
        <f>Q32</f>
        <v>11</v>
      </c>
      <c r="O13" s="436">
        <f>C13+I13+L13</f>
        <v>52</v>
      </c>
      <c r="P13" s="438" t="s">
        <v>5</v>
      </c>
      <c r="Q13" s="440">
        <f>E13+K13+N13</f>
        <v>44</v>
      </c>
      <c r="R13" s="442" t="s">
        <v>45</v>
      </c>
    </row>
    <row r="14" spans="1:18" ht="15.75" customHeight="1" thickBot="1">
      <c r="A14" s="403"/>
      <c r="B14" s="331"/>
      <c r="C14" s="400"/>
      <c r="D14" s="396"/>
      <c r="E14" s="396"/>
      <c r="F14" s="350"/>
      <c r="G14" s="351"/>
      <c r="H14" s="352"/>
      <c r="I14" s="395"/>
      <c r="J14" s="395"/>
      <c r="K14" s="397"/>
      <c r="L14" s="400"/>
      <c r="M14" s="396"/>
      <c r="N14" s="398"/>
      <c r="O14" s="437"/>
      <c r="P14" s="439"/>
      <c r="Q14" s="441"/>
      <c r="R14" s="443"/>
    </row>
    <row r="15" spans="1:18" ht="15" customHeight="1">
      <c r="A15" s="401">
        <v>3</v>
      </c>
      <c r="B15" s="404" t="str">
        <f>'Nasazení do skupin'!B7</f>
        <v>SK Liapor - Witte Karlovy Vary z.s. "B"</v>
      </c>
      <c r="C15" s="410">
        <f>K7</f>
        <v>1</v>
      </c>
      <c r="D15" s="409" t="s">
        <v>5</v>
      </c>
      <c r="E15" s="393">
        <f>I7</f>
        <v>2</v>
      </c>
      <c r="F15" s="389">
        <f>K11</f>
        <v>0</v>
      </c>
      <c r="G15" s="391" t="s">
        <v>5</v>
      </c>
      <c r="H15" s="391">
        <f>I11</f>
        <v>2</v>
      </c>
      <c r="I15" s="414"/>
      <c r="J15" s="415"/>
      <c r="K15" s="416"/>
      <c r="L15" s="427">
        <f>Q33</f>
        <v>1</v>
      </c>
      <c r="M15" s="427" t="s">
        <v>5</v>
      </c>
      <c r="N15" s="429">
        <f>O33</f>
        <v>2</v>
      </c>
      <c r="O15" s="432">
        <f>C15+F15+L15</f>
        <v>2</v>
      </c>
      <c r="P15" s="412" t="s">
        <v>5</v>
      </c>
      <c r="Q15" s="434">
        <f>E15+H15+N15</f>
        <v>6</v>
      </c>
      <c r="R15" s="447">
        <v>0</v>
      </c>
    </row>
    <row r="16" spans="1:18" ht="15.75" customHeight="1" thickBot="1">
      <c r="A16" s="402"/>
      <c r="B16" s="330"/>
      <c r="C16" s="390"/>
      <c r="D16" s="392"/>
      <c r="E16" s="394"/>
      <c r="F16" s="390"/>
      <c r="G16" s="392"/>
      <c r="H16" s="392"/>
      <c r="I16" s="417"/>
      <c r="J16" s="418"/>
      <c r="K16" s="419"/>
      <c r="L16" s="428"/>
      <c r="M16" s="428"/>
      <c r="N16" s="430"/>
      <c r="O16" s="433"/>
      <c r="P16" s="413"/>
      <c r="Q16" s="435"/>
      <c r="R16" s="448"/>
    </row>
    <row r="17" spans="1:18" ht="15" customHeight="1">
      <c r="A17" s="402"/>
      <c r="B17" s="330"/>
      <c r="C17" s="399">
        <f>K9</f>
        <v>26</v>
      </c>
      <c r="D17" s="395" t="s">
        <v>5</v>
      </c>
      <c r="E17" s="397">
        <f>I9</f>
        <v>26</v>
      </c>
      <c r="F17" s="399">
        <f>K13</f>
        <v>13</v>
      </c>
      <c r="G17" s="395" t="s">
        <v>5</v>
      </c>
      <c r="H17" s="395">
        <f>I13</f>
        <v>20</v>
      </c>
      <c r="I17" s="417"/>
      <c r="J17" s="418"/>
      <c r="K17" s="419"/>
      <c r="L17" s="423">
        <f>Q34</f>
        <v>22</v>
      </c>
      <c r="M17" s="423" t="s">
        <v>5</v>
      </c>
      <c r="N17" s="425">
        <f>O34</f>
        <v>29</v>
      </c>
      <c r="O17" s="436">
        <f>C17+F17+L17</f>
        <v>61</v>
      </c>
      <c r="P17" s="438" t="s">
        <v>5</v>
      </c>
      <c r="Q17" s="440">
        <f>E17+H17+N17</f>
        <v>75</v>
      </c>
      <c r="R17" s="442" t="s">
        <v>188</v>
      </c>
    </row>
    <row r="18" spans="1:18" ht="15.75" customHeight="1" thickBot="1">
      <c r="A18" s="403"/>
      <c r="B18" s="331"/>
      <c r="C18" s="400"/>
      <c r="D18" s="396"/>
      <c r="E18" s="398"/>
      <c r="F18" s="400"/>
      <c r="G18" s="396"/>
      <c r="H18" s="396"/>
      <c r="I18" s="420"/>
      <c r="J18" s="421"/>
      <c r="K18" s="422"/>
      <c r="L18" s="424"/>
      <c r="M18" s="424"/>
      <c r="N18" s="426"/>
      <c r="O18" s="437"/>
      <c r="P18" s="439"/>
      <c r="Q18" s="441"/>
      <c r="R18" s="443"/>
    </row>
    <row r="19" spans="1:18" ht="15" customHeight="1">
      <c r="A19" s="401">
        <v>4</v>
      </c>
      <c r="B19" s="404" t="str">
        <f>'Nasazení do skupin'!B8</f>
        <v>TJ SOKOL Holice</v>
      </c>
      <c r="C19" s="410">
        <f>N7</f>
        <v>2</v>
      </c>
      <c r="D19" s="409" t="s">
        <v>5</v>
      </c>
      <c r="E19" s="393">
        <f>L7</f>
        <v>1</v>
      </c>
      <c r="F19" s="410">
        <f>N11</f>
        <v>0</v>
      </c>
      <c r="G19" s="409" t="s">
        <v>5</v>
      </c>
      <c r="H19" s="393">
        <f>L11</f>
        <v>2</v>
      </c>
      <c r="I19" s="389">
        <f>N15</f>
        <v>2</v>
      </c>
      <c r="J19" s="391" t="s">
        <v>5</v>
      </c>
      <c r="K19" s="391">
        <f>L15</f>
        <v>1</v>
      </c>
      <c r="L19" s="414">
        <v>2017</v>
      </c>
      <c r="M19" s="415"/>
      <c r="N19" s="416"/>
      <c r="O19" s="412">
        <f>C19+F19+I19</f>
        <v>4</v>
      </c>
      <c r="P19" s="412" t="s">
        <v>5</v>
      </c>
      <c r="Q19" s="434">
        <f>E19+H19+K19</f>
        <v>4</v>
      </c>
      <c r="R19" s="447">
        <v>4</v>
      </c>
    </row>
    <row r="20" spans="1:18" ht="15.75" customHeight="1" thickBot="1">
      <c r="A20" s="402"/>
      <c r="B20" s="330"/>
      <c r="C20" s="390"/>
      <c r="D20" s="392"/>
      <c r="E20" s="394"/>
      <c r="F20" s="390"/>
      <c r="G20" s="392"/>
      <c r="H20" s="394"/>
      <c r="I20" s="390"/>
      <c r="J20" s="392"/>
      <c r="K20" s="392"/>
      <c r="L20" s="417"/>
      <c r="M20" s="418"/>
      <c r="N20" s="419"/>
      <c r="O20" s="413"/>
      <c r="P20" s="413"/>
      <c r="Q20" s="435"/>
      <c r="R20" s="448"/>
    </row>
    <row r="21" spans="1:18">
      <c r="A21" s="402"/>
      <c r="B21" s="330"/>
      <c r="C21" s="399">
        <f>N9</f>
        <v>26</v>
      </c>
      <c r="D21" s="395" t="s">
        <v>5</v>
      </c>
      <c r="E21" s="397">
        <f>L9</f>
        <v>23</v>
      </c>
      <c r="F21" s="399">
        <f>N13</f>
        <v>11</v>
      </c>
      <c r="G21" s="395" t="s">
        <v>5</v>
      </c>
      <c r="H21" s="397">
        <f>L13</f>
        <v>20</v>
      </c>
      <c r="I21" s="399">
        <f>N17</f>
        <v>29</v>
      </c>
      <c r="J21" s="395" t="s">
        <v>5</v>
      </c>
      <c r="K21" s="395">
        <f>L17</f>
        <v>22</v>
      </c>
      <c r="L21" s="417"/>
      <c r="M21" s="418"/>
      <c r="N21" s="419"/>
      <c r="O21" s="444">
        <f>C21+F21+I21</f>
        <v>66</v>
      </c>
      <c r="P21" s="438" t="s">
        <v>5</v>
      </c>
      <c r="Q21" s="440">
        <f>E21+H21+K21</f>
        <v>65</v>
      </c>
      <c r="R21" s="442" t="s">
        <v>46</v>
      </c>
    </row>
    <row r="22" spans="1:18" ht="24.95" customHeight="1" thickBot="1">
      <c r="A22" s="403"/>
      <c r="B22" s="331"/>
      <c r="C22" s="400"/>
      <c r="D22" s="396"/>
      <c r="E22" s="398"/>
      <c r="F22" s="400"/>
      <c r="G22" s="396"/>
      <c r="H22" s="398"/>
      <c r="I22" s="400"/>
      <c r="J22" s="396"/>
      <c r="K22" s="396"/>
      <c r="L22" s="420"/>
      <c r="M22" s="421"/>
      <c r="N22" s="422"/>
      <c r="O22" s="445"/>
      <c r="P22" s="439"/>
      <c r="Q22" s="441"/>
      <c r="R22" s="443"/>
    </row>
    <row r="23" spans="1:18" ht="15" customHeight="1">
      <c r="A23"/>
    </row>
    <row r="24" spans="1:18" ht="24.95" customHeight="1">
      <c r="A24" s="431" t="s">
        <v>12</v>
      </c>
      <c r="B24" s="431"/>
      <c r="C24" s="431"/>
      <c r="D24" s="431"/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1"/>
      <c r="R24" s="431"/>
    </row>
    <row r="25" spans="1:18" ht="15" customHeight="1">
      <c r="A25" s="446">
        <v>1</v>
      </c>
      <c r="B25" s="411" t="str">
        <f>B7</f>
        <v>TJ Avia Čakovice "A"</v>
      </c>
      <c r="C25" s="411"/>
      <c r="D25" s="411" t="s">
        <v>5</v>
      </c>
      <c r="E25" s="411" t="str">
        <f>B19</f>
        <v>TJ SOKOL Holice</v>
      </c>
      <c r="F25" s="411"/>
      <c r="G25" s="411"/>
      <c r="H25" s="411"/>
      <c r="I25" s="411"/>
      <c r="J25" s="411"/>
      <c r="K25" s="411"/>
      <c r="L25" s="411"/>
      <c r="M25" s="411"/>
      <c r="N25" s="411"/>
      <c r="O25" s="245">
        <v>1</v>
      </c>
      <c r="P25" s="245" t="s">
        <v>5</v>
      </c>
      <c r="Q25" s="245">
        <v>2</v>
      </c>
      <c r="R25" s="7" t="s">
        <v>11</v>
      </c>
    </row>
    <row r="26" spans="1:18" ht="15" customHeight="1">
      <c r="A26" s="446"/>
      <c r="B26" s="411"/>
      <c r="C26" s="411"/>
      <c r="D26" s="411"/>
      <c r="E26" s="411"/>
      <c r="F26" s="411"/>
      <c r="G26" s="411"/>
      <c r="H26" s="411"/>
      <c r="I26" s="411"/>
      <c r="J26" s="411"/>
      <c r="K26" s="411"/>
      <c r="L26" s="411"/>
      <c r="M26" s="411"/>
      <c r="N26" s="411"/>
      <c r="O26" s="246">
        <v>23</v>
      </c>
      <c r="P26" s="245" t="s">
        <v>5</v>
      </c>
      <c r="Q26" s="246">
        <v>26</v>
      </c>
      <c r="R26" s="7" t="s">
        <v>10</v>
      </c>
    </row>
    <row r="27" spans="1:18" ht="15" customHeight="1">
      <c r="A27" s="446">
        <v>2</v>
      </c>
      <c r="B27" s="411" t="str">
        <f>B11</f>
        <v>NK CLIMAX Vsetín "A"</v>
      </c>
      <c r="C27" s="411"/>
      <c r="D27" s="411" t="s">
        <v>5</v>
      </c>
      <c r="E27" s="411" t="str">
        <f>B15</f>
        <v>SK Liapor - Witte Karlovy Vary z.s. "B"</v>
      </c>
      <c r="F27" s="411"/>
      <c r="G27" s="411"/>
      <c r="H27" s="411"/>
      <c r="I27" s="411"/>
      <c r="J27" s="411"/>
      <c r="K27" s="411"/>
      <c r="L27" s="411"/>
      <c r="M27" s="411"/>
      <c r="N27" s="411"/>
      <c r="O27" s="245">
        <v>2</v>
      </c>
      <c r="P27" s="245" t="s">
        <v>5</v>
      </c>
      <c r="Q27" s="245">
        <v>0</v>
      </c>
      <c r="R27" s="7" t="s">
        <v>11</v>
      </c>
    </row>
    <row r="28" spans="1:18" ht="15" customHeight="1">
      <c r="A28" s="446"/>
      <c r="B28" s="411"/>
      <c r="C28" s="411"/>
      <c r="D28" s="411"/>
      <c r="E28" s="411"/>
      <c r="F28" s="411"/>
      <c r="G28" s="411"/>
      <c r="H28" s="411"/>
      <c r="I28" s="411"/>
      <c r="J28" s="411"/>
      <c r="K28" s="411"/>
      <c r="L28" s="411"/>
      <c r="M28" s="411"/>
      <c r="N28" s="411"/>
      <c r="O28" s="246">
        <v>20</v>
      </c>
      <c r="P28" s="245" t="s">
        <v>5</v>
      </c>
      <c r="Q28" s="246">
        <v>13</v>
      </c>
      <c r="R28" s="7" t="s">
        <v>10</v>
      </c>
    </row>
    <row r="29" spans="1:18" ht="15" customHeight="1">
      <c r="A29" s="446">
        <v>3</v>
      </c>
      <c r="B29" s="411" t="str">
        <f>B15</f>
        <v>SK Liapor - Witte Karlovy Vary z.s. "B"</v>
      </c>
      <c r="C29" s="411"/>
      <c r="D29" s="411" t="s">
        <v>5</v>
      </c>
      <c r="E29" s="411" t="str">
        <f>B7</f>
        <v>TJ Avia Čakovice "A"</v>
      </c>
      <c r="F29" s="411"/>
      <c r="G29" s="411"/>
      <c r="H29" s="411"/>
      <c r="I29" s="411"/>
      <c r="J29" s="411"/>
      <c r="K29" s="411"/>
      <c r="L29" s="411"/>
      <c r="M29" s="411"/>
      <c r="N29" s="411"/>
      <c r="O29" s="245">
        <v>1</v>
      </c>
      <c r="P29" s="245" t="s">
        <v>5</v>
      </c>
      <c r="Q29" s="245">
        <v>2</v>
      </c>
      <c r="R29" s="7" t="s">
        <v>11</v>
      </c>
    </row>
    <row r="30" spans="1:18" ht="15" customHeight="1">
      <c r="A30" s="446"/>
      <c r="B30" s="411"/>
      <c r="C30" s="411"/>
      <c r="D30" s="411"/>
      <c r="E30" s="411"/>
      <c r="F30" s="411"/>
      <c r="G30" s="411"/>
      <c r="H30" s="411"/>
      <c r="I30" s="411"/>
      <c r="J30" s="411"/>
      <c r="K30" s="411"/>
      <c r="L30" s="411"/>
      <c r="M30" s="411"/>
      <c r="N30" s="411"/>
      <c r="O30" s="246">
        <v>26</v>
      </c>
      <c r="P30" s="245" t="s">
        <v>5</v>
      </c>
      <c r="Q30" s="246">
        <v>26</v>
      </c>
      <c r="R30" s="7" t="s">
        <v>10</v>
      </c>
    </row>
    <row r="31" spans="1:18" ht="15" customHeight="1">
      <c r="A31" s="446">
        <v>4</v>
      </c>
      <c r="B31" s="411" t="str">
        <f>B11</f>
        <v>NK CLIMAX Vsetín "A"</v>
      </c>
      <c r="C31" s="411"/>
      <c r="D31" s="411" t="s">
        <v>5</v>
      </c>
      <c r="E31" s="411" t="str">
        <f>B19</f>
        <v>TJ SOKOL Holice</v>
      </c>
      <c r="F31" s="411"/>
      <c r="G31" s="411"/>
      <c r="H31" s="411"/>
      <c r="I31" s="411"/>
      <c r="J31" s="411"/>
      <c r="K31" s="411"/>
      <c r="L31" s="411"/>
      <c r="M31" s="411"/>
      <c r="N31" s="411"/>
      <c r="O31" s="245">
        <v>2</v>
      </c>
      <c r="P31" s="245" t="s">
        <v>5</v>
      </c>
      <c r="Q31" s="245">
        <v>0</v>
      </c>
      <c r="R31" s="7" t="s">
        <v>11</v>
      </c>
    </row>
    <row r="32" spans="1:18" ht="15" customHeight="1">
      <c r="A32" s="446"/>
      <c r="B32" s="411"/>
      <c r="C32" s="411"/>
      <c r="D32" s="411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246">
        <v>20</v>
      </c>
      <c r="P32" s="245" t="s">
        <v>5</v>
      </c>
      <c r="Q32" s="246">
        <v>11</v>
      </c>
      <c r="R32" s="7" t="s">
        <v>10</v>
      </c>
    </row>
    <row r="33" spans="1:18" ht="15" customHeight="1">
      <c r="A33" s="446">
        <v>5</v>
      </c>
      <c r="B33" s="411" t="str">
        <f>B19</f>
        <v>TJ SOKOL Holice</v>
      </c>
      <c r="C33" s="411"/>
      <c r="D33" s="411" t="s">
        <v>5</v>
      </c>
      <c r="E33" s="411" t="str">
        <f>B15</f>
        <v>SK Liapor - Witte Karlovy Vary z.s. "B"</v>
      </c>
      <c r="F33" s="411"/>
      <c r="G33" s="411"/>
      <c r="H33" s="411"/>
      <c r="I33" s="411"/>
      <c r="J33" s="411"/>
      <c r="K33" s="411"/>
      <c r="L33" s="411"/>
      <c r="M33" s="411"/>
      <c r="N33" s="411"/>
      <c r="O33" s="245">
        <v>2</v>
      </c>
      <c r="P33" s="245" t="s">
        <v>5</v>
      </c>
      <c r="Q33" s="245">
        <v>1</v>
      </c>
      <c r="R33" s="7" t="s">
        <v>11</v>
      </c>
    </row>
    <row r="34" spans="1:18" ht="15" customHeight="1">
      <c r="A34" s="446"/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  <c r="N34" s="411"/>
      <c r="O34" s="246">
        <v>29</v>
      </c>
      <c r="P34" s="245" t="s">
        <v>5</v>
      </c>
      <c r="Q34" s="246">
        <v>22</v>
      </c>
      <c r="R34" s="7" t="s">
        <v>10</v>
      </c>
    </row>
    <row r="35" spans="1:18" ht="15.6" customHeight="1">
      <c r="A35" s="446">
        <v>6</v>
      </c>
      <c r="B35" s="411" t="str">
        <f>B7</f>
        <v>TJ Avia Čakovice "A"</v>
      </c>
      <c r="C35" s="411"/>
      <c r="D35" s="411" t="s">
        <v>5</v>
      </c>
      <c r="E35" s="411" t="str">
        <f>B11</f>
        <v>NK CLIMAX Vsetín "A"</v>
      </c>
      <c r="F35" s="411"/>
      <c r="G35" s="411"/>
      <c r="H35" s="411"/>
      <c r="I35" s="411"/>
      <c r="J35" s="411"/>
      <c r="K35" s="411"/>
      <c r="L35" s="411"/>
      <c r="M35" s="411"/>
      <c r="N35" s="411"/>
      <c r="O35" s="245">
        <v>2</v>
      </c>
      <c r="P35" s="245" t="s">
        <v>5</v>
      </c>
      <c r="Q35" s="245">
        <v>0</v>
      </c>
      <c r="R35" s="7" t="s">
        <v>11</v>
      </c>
    </row>
    <row r="36" spans="1:18" ht="15.6" customHeight="1">
      <c r="A36" s="446"/>
      <c r="B36" s="411"/>
      <c r="C36" s="411"/>
      <c r="D36" s="411"/>
      <c r="E36" s="411"/>
      <c r="F36" s="411"/>
      <c r="G36" s="411"/>
      <c r="H36" s="411"/>
      <c r="I36" s="411"/>
      <c r="J36" s="411"/>
      <c r="K36" s="411"/>
      <c r="L36" s="411"/>
      <c r="M36" s="411"/>
      <c r="N36" s="411"/>
      <c r="O36" s="246">
        <v>20</v>
      </c>
      <c r="P36" s="245" t="s">
        <v>5</v>
      </c>
      <c r="Q36" s="246">
        <v>12</v>
      </c>
      <c r="R36" s="7" t="s">
        <v>10</v>
      </c>
    </row>
    <row r="47" spans="1:18" ht="15" customHeight="1"/>
    <row r="51" ht="14.45" customHeight="1"/>
    <row r="52" ht="14.45" customHeight="1"/>
    <row r="71" ht="14.45" customHeight="1"/>
    <row r="72" ht="14.45" customHeight="1"/>
  </sheetData>
  <mergeCells count="150">
    <mergeCell ref="G19:G20"/>
    <mergeCell ref="Q21:Q22"/>
    <mergeCell ref="O13:O14"/>
    <mergeCell ref="R7:R8"/>
    <mergeCell ref="R9:R10"/>
    <mergeCell ref="R11:R12"/>
    <mergeCell ref="R13:R14"/>
    <mergeCell ref="R19:R20"/>
    <mergeCell ref="R21:R22"/>
    <mergeCell ref="O7:O8"/>
    <mergeCell ref="P7:P8"/>
    <mergeCell ref="Q7:Q8"/>
    <mergeCell ref="O9:O10"/>
    <mergeCell ref="P9:P10"/>
    <mergeCell ref="Q9:Q10"/>
    <mergeCell ref="O11:O12"/>
    <mergeCell ref="P11:P12"/>
    <mergeCell ref="Q11:Q12"/>
    <mergeCell ref="A33:A34"/>
    <mergeCell ref="A35:A36"/>
    <mergeCell ref="B35:C36"/>
    <mergeCell ref="D35:D36"/>
    <mergeCell ref="E35:N36"/>
    <mergeCell ref="A29:A30"/>
    <mergeCell ref="B29:C30"/>
    <mergeCell ref="D29:D30"/>
    <mergeCell ref="E29:N30"/>
    <mergeCell ref="A31:A32"/>
    <mergeCell ref="B31:C32"/>
    <mergeCell ref="D31:D32"/>
    <mergeCell ref="B33:C34"/>
    <mergeCell ref="D33:D34"/>
    <mergeCell ref="E33:N34"/>
    <mergeCell ref="E31:N32"/>
    <mergeCell ref="J13:J14"/>
    <mergeCell ref="K13:K14"/>
    <mergeCell ref="F9:F10"/>
    <mergeCell ref="G9:G10"/>
    <mergeCell ref="H9:H10"/>
    <mergeCell ref="P13:P14"/>
    <mergeCell ref="Q13:Q14"/>
    <mergeCell ref="A27:A28"/>
    <mergeCell ref="L15:L16"/>
    <mergeCell ref="G15:G16"/>
    <mergeCell ref="H15:H16"/>
    <mergeCell ref="E25:N26"/>
    <mergeCell ref="H19:H20"/>
    <mergeCell ref="Q19:Q20"/>
    <mergeCell ref="G17:G18"/>
    <mergeCell ref="H17:H18"/>
    <mergeCell ref="A15:A18"/>
    <mergeCell ref="A19:A22"/>
    <mergeCell ref="D21:D22"/>
    <mergeCell ref="E21:E22"/>
    <mergeCell ref="F21:F22"/>
    <mergeCell ref="G21:G22"/>
    <mergeCell ref="H21:H22"/>
    <mergeCell ref="I21:I22"/>
    <mergeCell ref="B25:C26"/>
    <mergeCell ref="D25:D26"/>
    <mergeCell ref="C17:C18"/>
    <mergeCell ref="D17:D18"/>
    <mergeCell ref="E17:E18"/>
    <mergeCell ref="F17:F18"/>
    <mergeCell ref="A24:R24"/>
    <mergeCell ref="O15:O16"/>
    <mergeCell ref="P15:P16"/>
    <mergeCell ref="Q15:Q16"/>
    <mergeCell ref="O17:O18"/>
    <mergeCell ref="P17:P18"/>
    <mergeCell ref="Q17:Q18"/>
    <mergeCell ref="R17:R18"/>
    <mergeCell ref="O21:O22"/>
    <mergeCell ref="P21:P22"/>
    <mergeCell ref="J21:J22"/>
    <mergeCell ref="K21:K22"/>
    <mergeCell ref="R15:R16"/>
    <mergeCell ref="A25:A26"/>
    <mergeCell ref="C19:C20"/>
    <mergeCell ref="D19:D20"/>
    <mergeCell ref="E19:E20"/>
    <mergeCell ref="F19:F20"/>
    <mergeCell ref="N13:N14"/>
    <mergeCell ref="B27:C28"/>
    <mergeCell ref="D27:D28"/>
    <mergeCell ref="E27:N28"/>
    <mergeCell ref="I19:I20"/>
    <mergeCell ref="J19:J20"/>
    <mergeCell ref="K19:K20"/>
    <mergeCell ref="O19:O20"/>
    <mergeCell ref="P19:P20"/>
    <mergeCell ref="I15:K18"/>
    <mergeCell ref="L17:L18"/>
    <mergeCell ref="M17:M18"/>
    <mergeCell ref="N17:N18"/>
    <mergeCell ref="C15:C16"/>
    <mergeCell ref="D15:D16"/>
    <mergeCell ref="E15:E16"/>
    <mergeCell ref="F15:F16"/>
    <mergeCell ref="B15:B18"/>
    <mergeCell ref="M15:M16"/>
    <mergeCell ref="N15:N16"/>
    <mergeCell ref="I13:I14"/>
    <mergeCell ref="B19:B22"/>
    <mergeCell ref="L19:N22"/>
    <mergeCell ref="C21:C22"/>
    <mergeCell ref="N9:N10"/>
    <mergeCell ref="F7:F8"/>
    <mergeCell ref="G7:G8"/>
    <mergeCell ref="H7:H8"/>
    <mergeCell ref="I7:I8"/>
    <mergeCell ref="J7:J8"/>
    <mergeCell ref="K7:K8"/>
    <mergeCell ref="N11:N12"/>
    <mergeCell ref="L7:L8"/>
    <mergeCell ref="M7:M8"/>
    <mergeCell ref="I9:I10"/>
    <mergeCell ref="C11:C12"/>
    <mergeCell ref="D11:D12"/>
    <mergeCell ref="E11:E12"/>
    <mergeCell ref="N7:N8"/>
    <mergeCell ref="J9:J10"/>
    <mergeCell ref="K9:K10"/>
    <mergeCell ref="L9:L10"/>
    <mergeCell ref="A7:A10"/>
    <mergeCell ref="B7:B10"/>
    <mergeCell ref="C7:E10"/>
    <mergeCell ref="A11:A14"/>
    <mergeCell ref="B11:B14"/>
    <mergeCell ref="F11:H14"/>
    <mergeCell ref="M9:M10"/>
    <mergeCell ref="I11:I12"/>
    <mergeCell ref="J11:J12"/>
    <mergeCell ref="K11:K12"/>
    <mergeCell ref="L11:L12"/>
    <mergeCell ref="M11:M12"/>
    <mergeCell ref="C13:C14"/>
    <mergeCell ref="D13:D14"/>
    <mergeCell ref="E13:E14"/>
    <mergeCell ref="L13:L14"/>
    <mergeCell ref="M13:M14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E92"/>
  <sheetViews>
    <sheetView showGridLines="0" topLeftCell="A2" zoomScaleNormal="100" workbookViewId="0">
      <selection activeCell="L26" sqref="L26"/>
    </sheetView>
  </sheetViews>
  <sheetFormatPr defaultRowHeight="1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3" max="31" width="2.7109375" customWidth="1"/>
    <col min="32" max="32" width="3" bestFit="1" customWidth="1"/>
    <col min="33" max="43" width="2.7109375" customWidth="1"/>
    <col min="44" max="44" width="3" bestFit="1" customWidth="1"/>
    <col min="45" max="55" width="2.7109375" customWidth="1"/>
    <col min="56" max="56" width="3" bestFit="1" customWidth="1"/>
    <col min="57" max="57" width="2.7109375" customWidth="1"/>
    <col min="260" max="260" width="4" customWidth="1"/>
    <col min="261" max="261" width="35.28515625" bestFit="1" customWidth="1"/>
    <col min="262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1" width="4.28515625" customWidth="1"/>
    <col min="272" max="272" width="1.42578125" customWidth="1"/>
    <col min="273" max="273" width="4.28515625" customWidth="1"/>
    <col min="274" max="274" width="4.7109375" customWidth="1"/>
    <col min="275" max="275" width="1.42578125" customWidth="1"/>
    <col min="276" max="276" width="4.7109375" customWidth="1"/>
    <col min="277" max="277" width="6.7109375" bestFit="1" customWidth="1"/>
    <col min="516" max="516" width="4" customWidth="1"/>
    <col min="517" max="517" width="35.28515625" bestFit="1" customWidth="1"/>
    <col min="518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7" width="4.28515625" customWidth="1"/>
    <col min="528" max="528" width="1.42578125" customWidth="1"/>
    <col min="529" max="529" width="4.28515625" customWidth="1"/>
    <col min="530" max="530" width="4.7109375" customWidth="1"/>
    <col min="531" max="531" width="1.42578125" customWidth="1"/>
    <col min="532" max="532" width="4.7109375" customWidth="1"/>
    <col min="533" max="533" width="6.7109375" bestFit="1" customWidth="1"/>
    <col min="772" max="772" width="4" customWidth="1"/>
    <col min="773" max="773" width="35.28515625" bestFit="1" customWidth="1"/>
    <col min="774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3" width="4.28515625" customWidth="1"/>
    <col min="784" max="784" width="1.42578125" customWidth="1"/>
    <col min="785" max="785" width="4.28515625" customWidth="1"/>
    <col min="786" max="786" width="4.7109375" customWidth="1"/>
    <col min="787" max="787" width="1.42578125" customWidth="1"/>
    <col min="788" max="788" width="4.7109375" customWidth="1"/>
    <col min="789" max="789" width="6.7109375" bestFit="1" customWidth="1"/>
    <col min="1028" max="1028" width="4" customWidth="1"/>
    <col min="1029" max="1029" width="35.28515625" bestFit="1" customWidth="1"/>
    <col min="1030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9" width="4.28515625" customWidth="1"/>
    <col min="1040" max="1040" width="1.42578125" customWidth="1"/>
    <col min="1041" max="1041" width="4.28515625" customWidth="1"/>
    <col min="1042" max="1042" width="4.7109375" customWidth="1"/>
    <col min="1043" max="1043" width="1.42578125" customWidth="1"/>
    <col min="1044" max="1044" width="4.7109375" customWidth="1"/>
    <col min="1045" max="1045" width="6.7109375" bestFit="1" customWidth="1"/>
    <col min="1284" max="1284" width="4" customWidth="1"/>
    <col min="1285" max="1285" width="35.28515625" bestFit="1" customWidth="1"/>
    <col min="1286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5" width="4.28515625" customWidth="1"/>
    <col min="1296" max="1296" width="1.42578125" customWidth="1"/>
    <col min="1297" max="1297" width="4.28515625" customWidth="1"/>
    <col min="1298" max="1298" width="4.7109375" customWidth="1"/>
    <col min="1299" max="1299" width="1.42578125" customWidth="1"/>
    <col min="1300" max="1300" width="4.7109375" customWidth="1"/>
    <col min="1301" max="1301" width="6.7109375" bestFit="1" customWidth="1"/>
    <col min="1540" max="1540" width="4" customWidth="1"/>
    <col min="1541" max="1541" width="35.28515625" bestFit="1" customWidth="1"/>
    <col min="1542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1" width="4.28515625" customWidth="1"/>
    <col min="1552" max="1552" width="1.42578125" customWidth="1"/>
    <col min="1553" max="1553" width="4.28515625" customWidth="1"/>
    <col min="1554" max="1554" width="4.7109375" customWidth="1"/>
    <col min="1555" max="1555" width="1.42578125" customWidth="1"/>
    <col min="1556" max="1556" width="4.7109375" customWidth="1"/>
    <col min="1557" max="1557" width="6.7109375" bestFit="1" customWidth="1"/>
    <col min="1796" max="1796" width="4" customWidth="1"/>
    <col min="1797" max="1797" width="35.28515625" bestFit="1" customWidth="1"/>
    <col min="1798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7" width="4.28515625" customWidth="1"/>
    <col min="1808" max="1808" width="1.42578125" customWidth="1"/>
    <col min="1809" max="1809" width="4.28515625" customWidth="1"/>
    <col min="1810" max="1810" width="4.7109375" customWidth="1"/>
    <col min="1811" max="1811" width="1.42578125" customWidth="1"/>
    <col min="1812" max="1812" width="4.7109375" customWidth="1"/>
    <col min="1813" max="1813" width="6.7109375" bestFit="1" customWidth="1"/>
    <col min="2052" max="2052" width="4" customWidth="1"/>
    <col min="2053" max="2053" width="35.28515625" bestFit="1" customWidth="1"/>
    <col min="2054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3" width="4.28515625" customWidth="1"/>
    <col min="2064" max="2064" width="1.42578125" customWidth="1"/>
    <col min="2065" max="2065" width="4.28515625" customWidth="1"/>
    <col min="2066" max="2066" width="4.7109375" customWidth="1"/>
    <col min="2067" max="2067" width="1.42578125" customWidth="1"/>
    <col min="2068" max="2068" width="4.7109375" customWidth="1"/>
    <col min="2069" max="2069" width="6.7109375" bestFit="1" customWidth="1"/>
    <col min="2308" max="2308" width="4" customWidth="1"/>
    <col min="2309" max="2309" width="35.28515625" bestFit="1" customWidth="1"/>
    <col min="2310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9" width="4.28515625" customWidth="1"/>
    <col min="2320" max="2320" width="1.42578125" customWidth="1"/>
    <col min="2321" max="2321" width="4.28515625" customWidth="1"/>
    <col min="2322" max="2322" width="4.7109375" customWidth="1"/>
    <col min="2323" max="2323" width="1.42578125" customWidth="1"/>
    <col min="2324" max="2324" width="4.7109375" customWidth="1"/>
    <col min="2325" max="2325" width="6.7109375" bestFit="1" customWidth="1"/>
    <col min="2564" max="2564" width="4" customWidth="1"/>
    <col min="2565" max="2565" width="35.28515625" bestFit="1" customWidth="1"/>
    <col min="2566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5" width="4.28515625" customWidth="1"/>
    <col min="2576" max="2576" width="1.42578125" customWidth="1"/>
    <col min="2577" max="2577" width="4.28515625" customWidth="1"/>
    <col min="2578" max="2578" width="4.7109375" customWidth="1"/>
    <col min="2579" max="2579" width="1.42578125" customWidth="1"/>
    <col min="2580" max="2580" width="4.7109375" customWidth="1"/>
    <col min="2581" max="2581" width="6.7109375" bestFit="1" customWidth="1"/>
    <col min="2820" max="2820" width="4" customWidth="1"/>
    <col min="2821" max="2821" width="35.28515625" bestFit="1" customWidth="1"/>
    <col min="2822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1" width="4.28515625" customWidth="1"/>
    <col min="2832" max="2832" width="1.42578125" customWidth="1"/>
    <col min="2833" max="2833" width="4.28515625" customWidth="1"/>
    <col min="2834" max="2834" width="4.7109375" customWidth="1"/>
    <col min="2835" max="2835" width="1.42578125" customWidth="1"/>
    <col min="2836" max="2836" width="4.7109375" customWidth="1"/>
    <col min="2837" max="2837" width="6.7109375" bestFit="1" customWidth="1"/>
    <col min="3076" max="3076" width="4" customWidth="1"/>
    <col min="3077" max="3077" width="35.28515625" bestFit="1" customWidth="1"/>
    <col min="3078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7" width="4.28515625" customWidth="1"/>
    <col min="3088" max="3088" width="1.42578125" customWidth="1"/>
    <col min="3089" max="3089" width="4.28515625" customWidth="1"/>
    <col min="3090" max="3090" width="4.7109375" customWidth="1"/>
    <col min="3091" max="3091" width="1.42578125" customWidth="1"/>
    <col min="3092" max="3092" width="4.7109375" customWidth="1"/>
    <col min="3093" max="3093" width="6.7109375" bestFit="1" customWidth="1"/>
    <col min="3332" max="3332" width="4" customWidth="1"/>
    <col min="3333" max="3333" width="35.28515625" bestFit="1" customWidth="1"/>
    <col min="3334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3" width="4.28515625" customWidth="1"/>
    <col min="3344" max="3344" width="1.42578125" customWidth="1"/>
    <col min="3345" max="3345" width="4.28515625" customWidth="1"/>
    <col min="3346" max="3346" width="4.7109375" customWidth="1"/>
    <col min="3347" max="3347" width="1.42578125" customWidth="1"/>
    <col min="3348" max="3348" width="4.7109375" customWidth="1"/>
    <col min="3349" max="3349" width="6.7109375" bestFit="1" customWidth="1"/>
    <col min="3588" max="3588" width="4" customWidth="1"/>
    <col min="3589" max="3589" width="35.28515625" bestFit="1" customWidth="1"/>
    <col min="3590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9" width="4.28515625" customWidth="1"/>
    <col min="3600" max="3600" width="1.42578125" customWidth="1"/>
    <col min="3601" max="3601" width="4.28515625" customWidth="1"/>
    <col min="3602" max="3602" width="4.7109375" customWidth="1"/>
    <col min="3603" max="3603" width="1.42578125" customWidth="1"/>
    <col min="3604" max="3604" width="4.7109375" customWidth="1"/>
    <col min="3605" max="3605" width="6.7109375" bestFit="1" customWidth="1"/>
    <col min="3844" max="3844" width="4" customWidth="1"/>
    <col min="3845" max="3845" width="35.28515625" bestFit="1" customWidth="1"/>
    <col min="3846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5" width="4.28515625" customWidth="1"/>
    <col min="3856" max="3856" width="1.42578125" customWidth="1"/>
    <col min="3857" max="3857" width="4.28515625" customWidth="1"/>
    <col min="3858" max="3858" width="4.7109375" customWidth="1"/>
    <col min="3859" max="3859" width="1.42578125" customWidth="1"/>
    <col min="3860" max="3860" width="4.7109375" customWidth="1"/>
    <col min="3861" max="3861" width="6.7109375" bestFit="1" customWidth="1"/>
    <col min="4100" max="4100" width="4" customWidth="1"/>
    <col min="4101" max="4101" width="35.28515625" bestFit="1" customWidth="1"/>
    <col min="4102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1" width="4.28515625" customWidth="1"/>
    <col min="4112" max="4112" width="1.42578125" customWidth="1"/>
    <col min="4113" max="4113" width="4.28515625" customWidth="1"/>
    <col min="4114" max="4114" width="4.7109375" customWidth="1"/>
    <col min="4115" max="4115" width="1.42578125" customWidth="1"/>
    <col min="4116" max="4116" width="4.7109375" customWidth="1"/>
    <col min="4117" max="4117" width="6.7109375" bestFit="1" customWidth="1"/>
    <col min="4356" max="4356" width="4" customWidth="1"/>
    <col min="4357" max="4357" width="35.28515625" bestFit="1" customWidth="1"/>
    <col min="4358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7" width="4.28515625" customWidth="1"/>
    <col min="4368" max="4368" width="1.42578125" customWidth="1"/>
    <col min="4369" max="4369" width="4.28515625" customWidth="1"/>
    <col min="4370" max="4370" width="4.7109375" customWidth="1"/>
    <col min="4371" max="4371" width="1.42578125" customWidth="1"/>
    <col min="4372" max="4372" width="4.7109375" customWidth="1"/>
    <col min="4373" max="4373" width="6.7109375" bestFit="1" customWidth="1"/>
    <col min="4612" max="4612" width="4" customWidth="1"/>
    <col min="4613" max="4613" width="35.28515625" bestFit="1" customWidth="1"/>
    <col min="4614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3" width="4.28515625" customWidth="1"/>
    <col min="4624" max="4624" width="1.42578125" customWidth="1"/>
    <col min="4625" max="4625" width="4.28515625" customWidth="1"/>
    <col min="4626" max="4626" width="4.7109375" customWidth="1"/>
    <col min="4627" max="4627" width="1.42578125" customWidth="1"/>
    <col min="4628" max="4628" width="4.7109375" customWidth="1"/>
    <col min="4629" max="4629" width="6.7109375" bestFit="1" customWidth="1"/>
    <col min="4868" max="4868" width="4" customWidth="1"/>
    <col min="4869" max="4869" width="35.28515625" bestFit="1" customWidth="1"/>
    <col min="4870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9" width="4.28515625" customWidth="1"/>
    <col min="4880" max="4880" width="1.42578125" customWidth="1"/>
    <col min="4881" max="4881" width="4.28515625" customWidth="1"/>
    <col min="4882" max="4882" width="4.7109375" customWidth="1"/>
    <col min="4883" max="4883" width="1.42578125" customWidth="1"/>
    <col min="4884" max="4884" width="4.7109375" customWidth="1"/>
    <col min="4885" max="4885" width="6.7109375" bestFit="1" customWidth="1"/>
    <col min="5124" max="5124" width="4" customWidth="1"/>
    <col min="5125" max="5125" width="35.28515625" bestFit="1" customWidth="1"/>
    <col min="5126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5" width="4.28515625" customWidth="1"/>
    <col min="5136" max="5136" width="1.42578125" customWidth="1"/>
    <col min="5137" max="5137" width="4.28515625" customWidth="1"/>
    <col min="5138" max="5138" width="4.7109375" customWidth="1"/>
    <col min="5139" max="5139" width="1.42578125" customWidth="1"/>
    <col min="5140" max="5140" width="4.7109375" customWidth="1"/>
    <col min="5141" max="5141" width="6.7109375" bestFit="1" customWidth="1"/>
    <col min="5380" max="5380" width="4" customWidth="1"/>
    <col min="5381" max="5381" width="35.28515625" bestFit="1" customWidth="1"/>
    <col min="5382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1" width="4.28515625" customWidth="1"/>
    <col min="5392" max="5392" width="1.42578125" customWidth="1"/>
    <col min="5393" max="5393" width="4.28515625" customWidth="1"/>
    <col min="5394" max="5394" width="4.7109375" customWidth="1"/>
    <col min="5395" max="5395" width="1.42578125" customWidth="1"/>
    <col min="5396" max="5396" width="4.7109375" customWidth="1"/>
    <col min="5397" max="5397" width="6.7109375" bestFit="1" customWidth="1"/>
    <col min="5636" max="5636" width="4" customWidth="1"/>
    <col min="5637" max="5637" width="35.28515625" bestFit="1" customWidth="1"/>
    <col min="5638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7" width="4.28515625" customWidth="1"/>
    <col min="5648" max="5648" width="1.42578125" customWidth="1"/>
    <col min="5649" max="5649" width="4.28515625" customWidth="1"/>
    <col min="5650" max="5650" width="4.7109375" customWidth="1"/>
    <col min="5651" max="5651" width="1.42578125" customWidth="1"/>
    <col min="5652" max="5652" width="4.7109375" customWidth="1"/>
    <col min="5653" max="5653" width="6.7109375" bestFit="1" customWidth="1"/>
    <col min="5892" max="5892" width="4" customWidth="1"/>
    <col min="5893" max="5893" width="35.28515625" bestFit="1" customWidth="1"/>
    <col min="5894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3" width="4.28515625" customWidth="1"/>
    <col min="5904" max="5904" width="1.42578125" customWidth="1"/>
    <col min="5905" max="5905" width="4.28515625" customWidth="1"/>
    <col min="5906" max="5906" width="4.7109375" customWidth="1"/>
    <col min="5907" max="5907" width="1.42578125" customWidth="1"/>
    <col min="5908" max="5908" width="4.7109375" customWidth="1"/>
    <col min="5909" max="5909" width="6.7109375" bestFit="1" customWidth="1"/>
    <col min="6148" max="6148" width="4" customWidth="1"/>
    <col min="6149" max="6149" width="35.28515625" bestFit="1" customWidth="1"/>
    <col min="6150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9" width="4.28515625" customWidth="1"/>
    <col min="6160" max="6160" width="1.42578125" customWidth="1"/>
    <col min="6161" max="6161" width="4.28515625" customWidth="1"/>
    <col min="6162" max="6162" width="4.7109375" customWidth="1"/>
    <col min="6163" max="6163" width="1.42578125" customWidth="1"/>
    <col min="6164" max="6164" width="4.7109375" customWidth="1"/>
    <col min="6165" max="6165" width="6.7109375" bestFit="1" customWidth="1"/>
    <col min="6404" max="6404" width="4" customWidth="1"/>
    <col min="6405" max="6405" width="35.28515625" bestFit="1" customWidth="1"/>
    <col min="6406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5" width="4.28515625" customWidth="1"/>
    <col min="6416" max="6416" width="1.42578125" customWidth="1"/>
    <col min="6417" max="6417" width="4.28515625" customWidth="1"/>
    <col min="6418" max="6418" width="4.7109375" customWidth="1"/>
    <col min="6419" max="6419" width="1.42578125" customWidth="1"/>
    <col min="6420" max="6420" width="4.7109375" customWidth="1"/>
    <col min="6421" max="6421" width="6.7109375" bestFit="1" customWidth="1"/>
    <col min="6660" max="6660" width="4" customWidth="1"/>
    <col min="6661" max="6661" width="35.28515625" bestFit="1" customWidth="1"/>
    <col min="6662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1" width="4.28515625" customWidth="1"/>
    <col min="6672" max="6672" width="1.42578125" customWidth="1"/>
    <col min="6673" max="6673" width="4.28515625" customWidth="1"/>
    <col min="6674" max="6674" width="4.7109375" customWidth="1"/>
    <col min="6675" max="6675" width="1.42578125" customWidth="1"/>
    <col min="6676" max="6676" width="4.7109375" customWidth="1"/>
    <col min="6677" max="6677" width="6.7109375" bestFit="1" customWidth="1"/>
    <col min="6916" max="6916" width="4" customWidth="1"/>
    <col min="6917" max="6917" width="35.28515625" bestFit="1" customWidth="1"/>
    <col min="6918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7" width="4.28515625" customWidth="1"/>
    <col min="6928" max="6928" width="1.42578125" customWidth="1"/>
    <col min="6929" max="6929" width="4.28515625" customWidth="1"/>
    <col min="6930" max="6930" width="4.7109375" customWidth="1"/>
    <col min="6931" max="6931" width="1.42578125" customWidth="1"/>
    <col min="6932" max="6932" width="4.7109375" customWidth="1"/>
    <col min="6933" max="6933" width="6.7109375" bestFit="1" customWidth="1"/>
    <col min="7172" max="7172" width="4" customWidth="1"/>
    <col min="7173" max="7173" width="35.28515625" bestFit="1" customWidth="1"/>
    <col min="7174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3" width="4.28515625" customWidth="1"/>
    <col min="7184" max="7184" width="1.42578125" customWidth="1"/>
    <col min="7185" max="7185" width="4.28515625" customWidth="1"/>
    <col min="7186" max="7186" width="4.7109375" customWidth="1"/>
    <col min="7187" max="7187" width="1.42578125" customWidth="1"/>
    <col min="7188" max="7188" width="4.7109375" customWidth="1"/>
    <col min="7189" max="7189" width="6.7109375" bestFit="1" customWidth="1"/>
    <col min="7428" max="7428" width="4" customWidth="1"/>
    <col min="7429" max="7429" width="35.28515625" bestFit="1" customWidth="1"/>
    <col min="7430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9" width="4.28515625" customWidth="1"/>
    <col min="7440" max="7440" width="1.42578125" customWidth="1"/>
    <col min="7441" max="7441" width="4.28515625" customWidth="1"/>
    <col min="7442" max="7442" width="4.7109375" customWidth="1"/>
    <col min="7443" max="7443" width="1.42578125" customWidth="1"/>
    <col min="7444" max="7444" width="4.7109375" customWidth="1"/>
    <col min="7445" max="7445" width="6.7109375" bestFit="1" customWidth="1"/>
    <col min="7684" max="7684" width="4" customWidth="1"/>
    <col min="7685" max="7685" width="35.28515625" bestFit="1" customWidth="1"/>
    <col min="7686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5" width="4.28515625" customWidth="1"/>
    <col min="7696" max="7696" width="1.42578125" customWidth="1"/>
    <col min="7697" max="7697" width="4.28515625" customWidth="1"/>
    <col min="7698" max="7698" width="4.7109375" customWidth="1"/>
    <col min="7699" max="7699" width="1.42578125" customWidth="1"/>
    <col min="7700" max="7700" width="4.7109375" customWidth="1"/>
    <col min="7701" max="7701" width="6.7109375" bestFit="1" customWidth="1"/>
    <col min="7940" max="7940" width="4" customWidth="1"/>
    <col min="7941" max="7941" width="35.28515625" bestFit="1" customWidth="1"/>
    <col min="7942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1" width="4.28515625" customWidth="1"/>
    <col min="7952" max="7952" width="1.42578125" customWidth="1"/>
    <col min="7953" max="7953" width="4.28515625" customWidth="1"/>
    <col min="7954" max="7954" width="4.7109375" customWidth="1"/>
    <col min="7955" max="7955" width="1.42578125" customWidth="1"/>
    <col min="7956" max="7956" width="4.7109375" customWidth="1"/>
    <col min="7957" max="7957" width="6.7109375" bestFit="1" customWidth="1"/>
    <col min="8196" max="8196" width="4" customWidth="1"/>
    <col min="8197" max="8197" width="35.28515625" bestFit="1" customWidth="1"/>
    <col min="8198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7" width="4.28515625" customWidth="1"/>
    <col min="8208" max="8208" width="1.42578125" customWidth="1"/>
    <col min="8209" max="8209" width="4.28515625" customWidth="1"/>
    <col min="8210" max="8210" width="4.7109375" customWidth="1"/>
    <col min="8211" max="8211" width="1.42578125" customWidth="1"/>
    <col min="8212" max="8212" width="4.7109375" customWidth="1"/>
    <col min="8213" max="8213" width="6.7109375" bestFit="1" customWidth="1"/>
    <col min="8452" max="8452" width="4" customWidth="1"/>
    <col min="8453" max="8453" width="35.28515625" bestFit="1" customWidth="1"/>
    <col min="8454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3" width="4.28515625" customWidth="1"/>
    <col min="8464" max="8464" width="1.42578125" customWidth="1"/>
    <col min="8465" max="8465" width="4.28515625" customWidth="1"/>
    <col min="8466" max="8466" width="4.7109375" customWidth="1"/>
    <col min="8467" max="8467" width="1.42578125" customWidth="1"/>
    <col min="8468" max="8468" width="4.7109375" customWidth="1"/>
    <col min="8469" max="8469" width="6.7109375" bestFit="1" customWidth="1"/>
    <col min="8708" max="8708" width="4" customWidth="1"/>
    <col min="8709" max="8709" width="35.28515625" bestFit="1" customWidth="1"/>
    <col min="8710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9" width="4.28515625" customWidth="1"/>
    <col min="8720" max="8720" width="1.42578125" customWidth="1"/>
    <col min="8721" max="8721" width="4.28515625" customWidth="1"/>
    <col min="8722" max="8722" width="4.7109375" customWidth="1"/>
    <col min="8723" max="8723" width="1.42578125" customWidth="1"/>
    <col min="8724" max="8724" width="4.7109375" customWidth="1"/>
    <col min="8725" max="8725" width="6.7109375" bestFit="1" customWidth="1"/>
    <col min="8964" max="8964" width="4" customWidth="1"/>
    <col min="8965" max="8965" width="35.28515625" bestFit="1" customWidth="1"/>
    <col min="8966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5" width="4.28515625" customWidth="1"/>
    <col min="8976" max="8976" width="1.42578125" customWidth="1"/>
    <col min="8977" max="8977" width="4.28515625" customWidth="1"/>
    <col min="8978" max="8978" width="4.7109375" customWidth="1"/>
    <col min="8979" max="8979" width="1.42578125" customWidth="1"/>
    <col min="8980" max="8980" width="4.7109375" customWidth="1"/>
    <col min="8981" max="8981" width="6.7109375" bestFit="1" customWidth="1"/>
    <col min="9220" max="9220" width="4" customWidth="1"/>
    <col min="9221" max="9221" width="35.28515625" bestFit="1" customWidth="1"/>
    <col min="9222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1" width="4.28515625" customWidth="1"/>
    <col min="9232" max="9232" width="1.42578125" customWidth="1"/>
    <col min="9233" max="9233" width="4.28515625" customWidth="1"/>
    <col min="9234" max="9234" width="4.7109375" customWidth="1"/>
    <col min="9235" max="9235" width="1.42578125" customWidth="1"/>
    <col min="9236" max="9236" width="4.7109375" customWidth="1"/>
    <col min="9237" max="9237" width="6.7109375" bestFit="1" customWidth="1"/>
    <col min="9476" max="9476" width="4" customWidth="1"/>
    <col min="9477" max="9477" width="35.28515625" bestFit="1" customWidth="1"/>
    <col min="9478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7" width="4.28515625" customWidth="1"/>
    <col min="9488" max="9488" width="1.42578125" customWidth="1"/>
    <col min="9489" max="9489" width="4.28515625" customWidth="1"/>
    <col min="9490" max="9490" width="4.7109375" customWidth="1"/>
    <col min="9491" max="9491" width="1.42578125" customWidth="1"/>
    <col min="9492" max="9492" width="4.7109375" customWidth="1"/>
    <col min="9493" max="9493" width="6.7109375" bestFit="1" customWidth="1"/>
    <col min="9732" max="9732" width="4" customWidth="1"/>
    <col min="9733" max="9733" width="35.28515625" bestFit="1" customWidth="1"/>
    <col min="9734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3" width="4.28515625" customWidth="1"/>
    <col min="9744" max="9744" width="1.42578125" customWidth="1"/>
    <col min="9745" max="9745" width="4.28515625" customWidth="1"/>
    <col min="9746" max="9746" width="4.7109375" customWidth="1"/>
    <col min="9747" max="9747" width="1.42578125" customWidth="1"/>
    <col min="9748" max="9748" width="4.7109375" customWidth="1"/>
    <col min="9749" max="9749" width="6.7109375" bestFit="1" customWidth="1"/>
    <col min="9988" max="9988" width="4" customWidth="1"/>
    <col min="9989" max="9989" width="35.28515625" bestFit="1" customWidth="1"/>
    <col min="9990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9" width="4.28515625" customWidth="1"/>
    <col min="10000" max="10000" width="1.42578125" customWidth="1"/>
    <col min="10001" max="10001" width="4.28515625" customWidth="1"/>
    <col min="10002" max="10002" width="4.7109375" customWidth="1"/>
    <col min="10003" max="10003" width="1.42578125" customWidth="1"/>
    <col min="10004" max="10004" width="4.7109375" customWidth="1"/>
    <col min="10005" max="10005" width="6.7109375" bestFit="1" customWidth="1"/>
    <col min="10244" max="10244" width="4" customWidth="1"/>
    <col min="10245" max="10245" width="35.28515625" bestFit="1" customWidth="1"/>
    <col min="10246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5" width="4.28515625" customWidth="1"/>
    <col min="10256" max="10256" width="1.42578125" customWidth="1"/>
    <col min="10257" max="10257" width="4.28515625" customWidth="1"/>
    <col min="10258" max="10258" width="4.7109375" customWidth="1"/>
    <col min="10259" max="10259" width="1.42578125" customWidth="1"/>
    <col min="10260" max="10260" width="4.7109375" customWidth="1"/>
    <col min="10261" max="10261" width="6.7109375" bestFit="1" customWidth="1"/>
    <col min="10500" max="10500" width="4" customWidth="1"/>
    <col min="10501" max="10501" width="35.28515625" bestFit="1" customWidth="1"/>
    <col min="10502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1" width="4.28515625" customWidth="1"/>
    <col min="10512" max="10512" width="1.42578125" customWidth="1"/>
    <col min="10513" max="10513" width="4.28515625" customWidth="1"/>
    <col min="10514" max="10514" width="4.7109375" customWidth="1"/>
    <col min="10515" max="10515" width="1.42578125" customWidth="1"/>
    <col min="10516" max="10516" width="4.7109375" customWidth="1"/>
    <col min="10517" max="10517" width="6.7109375" bestFit="1" customWidth="1"/>
    <col min="10756" max="10756" width="4" customWidth="1"/>
    <col min="10757" max="10757" width="35.28515625" bestFit="1" customWidth="1"/>
    <col min="10758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7" width="4.28515625" customWidth="1"/>
    <col min="10768" max="10768" width="1.42578125" customWidth="1"/>
    <col min="10769" max="10769" width="4.28515625" customWidth="1"/>
    <col min="10770" max="10770" width="4.7109375" customWidth="1"/>
    <col min="10771" max="10771" width="1.42578125" customWidth="1"/>
    <col min="10772" max="10772" width="4.7109375" customWidth="1"/>
    <col min="10773" max="10773" width="6.7109375" bestFit="1" customWidth="1"/>
    <col min="11012" max="11012" width="4" customWidth="1"/>
    <col min="11013" max="11013" width="35.28515625" bestFit="1" customWidth="1"/>
    <col min="11014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3" width="4.28515625" customWidth="1"/>
    <col min="11024" max="11024" width="1.42578125" customWidth="1"/>
    <col min="11025" max="11025" width="4.28515625" customWidth="1"/>
    <col min="11026" max="11026" width="4.7109375" customWidth="1"/>
    <col min="11027" max="11027" width="1.42578125" customWidth="1"/>
    <col min="11028" max="11028" width="4.7109375" customWidth="1"/>
    <col min="11029" max="11029" width="6.7109375" bestFit="1" customWidth="1"/>
    <col min="11268" max="11268" width="4" customWidth="1"/>
    <col min="11269" max="11269" width="35.28515625" bestFit="1" customWidth="1"/>
    <col min="11270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9" width="4.28515625" customWidth="1"/>
    <col min="11280" max="11280" width="1.42578125" customWidth="1"/>
    <col min="11281" max="11281" width="4.28515625" customWidth="1"/>
    <col min="11282" max="11282" width="4.7109375" customWidth="1"/>
    <col min="11283" max="11283" width="1.42578125" customWidth="1"/>
    <col min="11284" max="11284" width="4.7109375" customWidth="1"/>
    <col min="11285" max="11285" width="6.7109375" bestFit="1" customWidth="1"/>
    <col min="11524" max="11524" width="4" customWidth="1"/>
    <col min="11525" max="11525" width="35.28515625" bestFit="1" customWidth="1"/>
    <col min="11526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5" width="4.28515625" customWidth="1"/>
    <col min="11536" max="11536" width="1.42578125" customWidth="1"/>
    <col min="11537" max="11537" width="4.28515625" customWidth="1"/>
    <col min="11538" max="11538" width="4.7109375" customWidth="1"/>
    <col min="11539" max="11539" width="1.42578125" customWidth="1"/>
    <col min="11540" max="11540" width="4.7109375" customWidth="1"/>
    <col min="11541" max="11541" width="6.7109375" bestFit="1" customWidth="1"/>
    <col min="11780" max="11780" width="4" customWidth="1"/>
    <col min="11781" max="11781" width="35.28515625" bestFit="1" customWidth="1"/>
    <col min="11782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1" width="4.28515625" customWidth="1"/>
    <col min="11792" max="11792" width="1.42578125" customWidth="1"/>
    <col min="11793" max="11793" width="4.28515625" customWidth="1"/>
    <col min="11794" max="11794" width="4.7109375" customWidth="1"/>
    <col min="11795" max="11795" width="1.42578125" customWidth="1"/>
    <col min="11796" max="11796" width="4.7109375" customWidth="1"/>
    <col min="11797" max="11797" width="6.7109375" bestFit="1" customWidth="1"/>
    <col min="12036" max="12036" width="4" customWidth="1"/>
    <col min="12037" max="12037" width="35.28515625" bestFit="1" customWidth="1"/>
    <col min="12038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7" width="4.28515625" customWidth="1"/>
    <col min="12048" max="12048" width="1.42578125" customWidth="1"/>
    <col min="12049" max="12049" width="4.28515625" customWidth="1"/>
    <col min="12050" max="12050" width="4.7109375" customWidth="1"/>
    <col min="12051" max="12051" width="1.42578125" customWidth="1"/>
    <col min="12052" max="12052" width="4.7109375" customWidth="1"/>
    <col min="12053" max="12053" width="6.7109375" bestFit="1" customWidth="1"/>
    <col min="12292" max="12292" width="4" customWidth="1"/>
    <col min="12293" max="12293" width="35.28515625" bestFit="1" customWidth="1"/>
    <col min="12294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3" width="4.28515625" customWidth="1"/>
    <col min="12304" max="12304" width="1.42578125" customWidth="1"/>
    <col min="12305" max="12305" width="4.28515625" customWidth="1"/>
    <col min="12306" max="12306" width="4.7109375" customWidth="1"/>
    <col min="12307" max="12307" width="1.42578125" customWidth="1"/>
    <col min="12308" max="12308" width="4.7109375" customWidth="1"/>
    <col min="12309" max="12309" width="6.7109375" bestFit="1" customWidth="1"/>
    <col min="12548" max="12548" width="4" customWidth="1"/>
    <col min="12549" max="12549" width="35.28515625" bestFit="1" customWidth="1"/>
    <col min="12550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9" width="4.28515625" customWidth="1"/>
    <col min="12560" max="12560" width="1.42578125" customWidth="1"/>
    <col min="12561" max="12561" width="4.28515625" customWidth="1"/>
    <col min="12562" max="12562" width="4.7109375" customWidth="1"/>
    <col min="12563" max="12563" width="1.42578125" customWidth="1"/>
    <col min="12564" max="12564" width="4.7109375" customWidth="1"/>
    <col min="12565" max="12565" width="6.7109375" bestFit="1" customWidth="1"/>
    <col min="12804" max="12804" width="4" customWidth="1"/>
    <col min="12805" max="12805" width="35.28515625" bestFit="1" customWidth="1"/>
    <col min="12806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5" width="4.28515625" customWidth="1"/>
    <col min="12816" max="12816" width="1.42578125" customWidth="1"/>
    <col min="12817" max="12817" width="4.28515625" customWidth="1"/>
    <col min="12818" max="12818" width="4.7109375" customWidth="1"/>
    <col min="12819" max="12819" width="1.42578125" customWidth="1"/>
    <col min="12820" max="12820" width="4.7109375" customWidth="1"/>
    <col min="12821" max="12821" width="6.7109375" bestFit="1" customWidth="1"/>
    <col min="13060" max="13060" width="4" customWidth="1"/>
    <col min="13061" max="13061" width="35.28515625" bestFit="1" customWidth="1"/>
    <col min="13062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1" width="4.28515625" customWidth="1"/>
    <col min="13072" max="13072" width="1.42578125" customWidth="1"/>
    <col min="13073" max="13073" width="4.28515625" customWidth="1"/>
    <col min="13074" max="13074" width="4.7109375" customWidth="1"/>
    <col min="13075" max="13075" width="1.42578125" customWidth="1"/>
    <col min="13076" max="13076" width="4.7109375" customWidth="1"/>
    <col min="13077" max="13077" width="6.7109375" bestFit="1" customWidth="1"/>
    <col min="13316" max="13316" width="4" customWidth="1"/>
    <col min="13317" max="13317" width="35.28515625" bestFit="1" customWidth="1"/>
    <col min="13318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7" width="4.28515625" customWidth="1"/>
    <col min="13328" max="13328" width="1.42578125" customWidth="1"/>
    <col min="13329" max="13329" width="4.28515625" customWidth="1"/>
    <col min="13330" max="13330" width="4.7109375" customWidth="1"/>
    <col min="13331" max="13331" width="1.42578125" customWidth="1"/>
    <col min="13332" max="13332" width="4.7109375" customWidth="1"/>
    <col min="13333" max="13333" width="6.7109375" bestFit="1" customWidth="1"/>
    <col min="13572" max="13572" width="4" customWidth="1"/>
    <col min="13573" max="13573" width="35.28515625" bestFit="1" customWidth="1"/>
    <col min="13574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3" width="4.28515625" customWidth="1"/>
    <col min="13584" max="13584" width="1.42578125" customWidth="1"/>
    <col min="13585" max="13585" width="4.28515625" customWidth="1"/>
    <col min="13586" max="13586" width="4.7109375" customWidth="1"/>
    <col min="13587" max="13587" width="1.42578125" customWidth="1"/>
    <col min="13588" max="13588" width="4.7109375" customWidth="1"/>
    <col min="13589" max="13589" width="6.7109375" bestFit="1" customWidth="1"/>
    <col min="13828" max="13828" width="4" customWidth="1"/>
    <col min="13829" max="13829" width="35.28515625" bestFit="1" customWidth="1"/>
    <col min="13830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9" width="4.28515625" customWidth="1"/>
    <col min="13840" max="13840" width="1.42578125" customWidth="1"/>
    <col min="13841" max="13841" width="4.28515625" customWidth="1"/>
    <col min="13842" max="13842" width="4.7109375" customWidth="1"/>
    <col min="13843" max="13843" width="1.42578125" customWidth="1"/>
    <col min="13844" max="13844" width="4.7109375" customWidth="1"/>
    <col min="13845" max="13845" width="6.7109375" bestFit="1" customWidth="1"/>
    <col min="14084" max="14084" width="4" customWidth="1"/>
    <col min="14085" max="14085" width="35.28515625" bestFit="1" customWidth="1"/>
    <col min="14086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5" width="4.28515625" customWidth="1"/>
    <col min="14096" max="14096" width="1.42578125" customWidth="1"/>
    <col min="14097" max="14097" width="4.28515625" customWidth="1"/>
    <col min="14098" max="14098" width="4.7109375" customWidth="1"/>
    <col min="14099" max="14099" width="1.42578125" customWidth="1"/>
    <col min="14100" max="14100" width="4.7109375" customWidth="1"/>
    <col min="14101" max="14101" width="6.7109375" bestFit="1" customWidth="1"/>
    <col min="14340" max="14340" width="4" customWidth="1"/>
    <col min="14341" max="14341" width="35.28515625" bestFit="1" customWidth="1"/>
    <col min="14342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1" width="4.28515625" customWidth="1"/>
    <col min="14352" max="14352" width="1.42578125" customWidth="1"/>
    <col min="14353" max="14353" width="4.28515625" customWidth="1"/>
    <col min="14354" max="14354" width="4.7109375" customWidth="1"/>
    <col min="14355" max="14355" width="1.42578125" customWidth="1"/>
    <col min="14356" max="14356" width="4.7109375" customWidth="1"/>
    <col min="14357" max="14357" width="6.7109375" bestFit="1" customWidth="1"/>
    <col min="14596" max="14596" width="4" customWidth="1"/>
    <col min="14597" max="14597" width="35.28515625" bestFit="1" customWidth="1"/>
    <col min="14598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7" width="4.28515625" customWidth="1"/>
    <col min="14608" max="14608" width="1.42578125" customWidth="1"/>
    <col min="14609" max="14609" width="4.28515625" customWidth="1"/>
    <col min="14610" max="14610" width="4.7109375" customWidth="1"/>
    <col min="14611" max="14611" width="1.42578125" customWidth="1"/>
    <col min="14612" max="14612" width="4.7109375" customWidth="1"/>
    <col min="14613" max="14613" width="6.7109375" bestFit="1" customWidth="1"/>
    <col min="14852" max="14852" width="4" customWidth="1"/>
    <col min="14853" max="14853" width="35.28515625" bestFit="1" customWidth="1"/>
    <col min="14854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3" width="4.28515625" customWidth="1"/>
    <col min="14864" max="14864" width="1.42578125" customWidth="1"/>
    <col min="14865" max="14865" width="4.28515625" customWidth="1"/>
    <col min="14866" max="14866" width="4.7109375" customWidth="1"/>
    <col min="14867" max="14867" width="1.42578125" customWidth="1"/>
    <col min="14868" max="14868" width="4.7109375" customWidth="1"/>
    <col min="14869" max="14869" width="6.7109375" bestFit="1" customWidth="1"/>
    <col min="15108" max="15108" width="4" customWidth="1"/>
    <col min="15109" max="15109" width="35.28515625" bestFit="1" customWidth="1"/>
    <col min="15110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9" width="4.28515625" customWidth="1"/>
    <col min="15120" max="15120" width="1.42578125" customWidth="1"/>
    <col min="15121" max="15121" width="4.28515625" customWidth="1"/>
    <col min="15122" max="15122" width="4.7109375" customWidth="1"/>
    <col min="15123" max="15123" width="1.42578125" customWidth="1"/>
    <col min="15124" max="15124" width="4.7109375" customWidth="1"/>
    <col min="15125" max="15125" width="6.7109375" bestFit="1" customWidth="1"/>
    <col min="15364" max="15364" width="4" customWidth="1"/>
    <col min="15365" max="15365" width="35.28515625" bestFit="1" customWidth="1"/>
    <col min="15366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5" width="4.28515625" customWidth="1"/>
    <col min="15376" max="15376" width="1.42578125" customWidth="1"/>
    <col min="15377" max="15377" width="4.28515625" customWidth="1"/>
    <col min="15378" max="15378" width="4.7109375" customWidth="1"/>
    <col min="15379" max="15379" width="1.42578125" customWidth="1"/>
    <col min="15380" max="15380" width="4.7109375" customWidth="1"/>
    <col min="15381" max="15381" width="6.7109375" bestFit="1" customWidth="1"/>
    <col min="15620" max="15620" width="4" customWidth="1"/>
    <col min="15621" max="15621" width="35.28515625" bestFit="1" customWidth="1"/>
    <col min="15622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1" width="4.28515625" customWidth="1"/>
    <col min="15632" max="15632" width="1.42578125" customWidth="1"/>
    <col min="15633" max="15633" width="4.28515625" customWidth="1"/>
    <col min="15634" max="15634" width="4.7109375" customWidth="1"/>
    <col min="15635" max="15635" width="1.42578125" customWidth="1"/>
    <col min="15636" max="15636" width="4.7109375" customWidth="1"/>
    <col min="15637" max="15637" width="6.7109375" bestFit="1" customWidth="1"/>
    <col min="15876" max="15876" width="4" customWidth="1"/>
    <col min="15877" max="15877" width="35.28515625" bestFit="1" customWidth="1"/>
    <col min="15878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7" width="4.28515625" customWidth="1"/>
    <col min="15888" max="15888" width="1.42578125" customWidth="1"/>
    <col min="15889" max="15889" width="4.28515625" customWidth="1"/>
    <col min="15890" max="15890" width="4.7109375" customWidth="1"/>
    <col min="15891" max="15891" width="1.42578125" customWidth="1"/>
    <col min="15892" max="15892" width="4.7109375" customWidth="1"/>
    <col min="15893" max="15893" width="6.7109375" bestFit="1" customWidth="1"/>
    <col min="16132" max="16132" width="4" customWidth="1"/>
    <col min="16133" max="16133" width="35.28515625" bestFit="1" customWidth="1"/>
    <col min="16134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3" width="4.28515625" customWidth="1"/>
    <col min="16144" max="16144" width="1.42578125" customWidth="1"/>
    <col min="16145" max="16145" width="4.28515625" customWidth="1"/>
    <col min="16146" max="16146" width="4.7109375" customWidth="1"/>
    <col min="16147" max="16147" width="1.42578125" customWidth="1"/>
    <col min="16148" max="16148" width="4.7109375" customWidth="1"/>
    <col min="16149" max="16149" width="6.7109375" bestFit="1" customWidth="1"/>
  </cols>
  <sheetData>
    <row r="1" spans="1:29" ht="15.75" thickBot="1"/>
    <row r="2" spans="1:29">
      <c r="A2" s="272" t="str">
        <f>'Nasazení do skupin'!B2</f>
        <v>47. MČR mužů dvojice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362"/>
      <c r="M2" s="362"/>
      <c r="N2" s="362"/>
      <c r="O2" s="273"/>
      <c r="P2" s="273"/>
      <c r="Q2" s="273"/>
      <c r="R2" s="273"/>
      <c r="S2" s="273"/>
      <c r="T2" s="273"/>
      <c r="U2" s="274"/>
    </row>
    <row r="3" spans="1:29" ht="15.75" thickBot="1">
      <c r="A3" s="275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7"/>
    </row>
    <row r="4" spans="1:29" ht="32.25" customHeight="1" thickBot="1">
      <c r="A4" s="353" t="s">
        <v>6</v>
      </c>
      <c r="B4" s="354"/>
      <c r="C4" s="359" t="str">
        <f>'Nasazení do skupin'!B3</f>
        <v>Karlovy Vary 1.7.2017</v>
      </c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1"/>
    </row>
    <row r="5" spans="1:29">
      <c r="A5" s="355"/>
      <c r="B5" s="356"/>
      <c r="C5" s="273">
        <v>1</v>
      </c>
      <c r="D5" s="273"/>
      <c r="E5" s="274"/>
      <c r="F5" s="272">
        <v>2</v>
      </c>
      <c r="G5" s="273"/>
      <c r="H5" s="274"/>
      <c r="I5" s="272">
        <v>3</v>
      </c>
      <c r="J5" s="273"/>
      <c r="K5" s="274"/>
      <c r="L5" s="272">
        <v>4</v>
      </c>
      <c r="M5" s="273"/>
      <c r="N5" s="274"/>
      <c r="O5" s="272">
        <v>5</v>
      </c>
      <c r="P5" s="273"/>
      <c r="Q5" s="274"/>
      <c r="R5" s="363" t="s">
        <v>1</v>
      </c>
      <c r="S5" s="364"/>
      <c r="T5" s="365"/>
      <c r="U5" s="188" t="s">
        <v>2</v>
      </c>
    </row>
    <row r="6" spans="1:29" ht="15.75" thickBot="1">
      <c r="A6" s="357"/>
      <c r="B6" s="358"/>
      <c r="C6" s="333"/>
      <c r="D6" s="333"/>
      <c r="E6" s="334"/>
      <c r="F6" s="275"/>
      <c r="G6" s="276"/>
      <c r="H6" s="277"/>
      <c r="I6" s="275"/>
      <c r="J6" s="276"/>
      <c r="K6" s="277"/>
      <c r="L6" s="275"/>
      <c r="M6" s="276"/>
      <c r="N6" s="277"/>
      <c r="O6" s="275"/>
      <c r="P6" s="276"/>
      <c r="Q6" s="277"/>
      <c r="R6" s="366" t="s">
        <v>3</v>
      </c>
      <c r="S6" s="367"/>
      <c r="T6" s="368"/>
      <c r="U6" s="189" t="s">
        <v>4</v>
      </c>
    </row>
    <row r="7" spans="1:29" ht="15" customHeight="1">
      <c r="A7" s="326">
        <v>1</v>
      </c>
      <c r="B7" s="329" t="str">
        <f>'Nasazení do skupin'!B9</f>
        <v>SK Šacung ČNES Benešov 1947 "A"</v>
      </c>
      <c r="C7" s="369"/>
      <c r="D7" s="370"/>
      <c r="E7" s="371"/>
      <c r="F7" s="325"/>
      <c r="G7" s="312"/>
      <c r="H7" s="295"/>
      <c r="I7" s="325"/>
      <c r="J7" s="312"/>
      <c r="K7" s="295"/>
      <c r="L7" s="181"/>
      <c r="M7" s="181"/>
      <c r="N7" s="181"/>
      <c r="O7" s="325"/>
      <c r="P7" s="312"/>
      <c r="Q7" s="295"/>
      <c r="R7" s="332"/>
      <c r="S7" s="299"/>
      <c r="T7" s="287"/>
      <c r="U7" s="283"/>
      <c r="AB7" s="42"/>
    </row>
    <row r="8" spans="1:29" ht="15.75" customHeight="1" thickBot="1">
      <c r="A8" s="327"/>
      <c r="B8" s="330"/>
      <c r="C8" s="372"/>
      <c r="D8" s="373"/>
      <c r="E8" s="374"/>
      <c r="F8" s="306"/>
      <c r="G8" s="308"/>
      <c r="H8" s="296"/>
      <c r="I8" s="306"/>
      <c r="J8" s="308"/>
      <c r="K8" s="296"/>
      <c r="L8" s="185"/>
      <c r="M8" s="185"/>
      <c r="N8" s="185"/>
      <c r="O8" s="306"/>
      <c r="P8" s="308"/>
      <c r="Q8" s="296"/>
      <c r="R8" s="304"/>
      <c r="S8" s="300"/>
      <c r="T8" s="288"/>
      <c r="U8" s="284"/>
    </row>
    <row r="9" spans="1:29" ht="15" customHeight="1">
      <c r="A9" s="327"/>
      <c r="B9" s="330"/>
      <c r="C9" s="372"/>
      <c r="D9" s="373"/>
      <c r="E9" s="374"/>
      <c r="F9" s="293"/>
      <c r="G9" s="297"/>
      <c r="H9" s="322"/>
      <c r="I9" s="293"/>
      <c r="J9" s="297"/>
      <c r="K9" s="322"/>
      <c r="L9" s="186"/>
      <c r="M9" s="186"/>
      <c r="N9" s="186"/>
      <c r="O9" s="293"/>
      <c r="P9" s="297"/>
      <c r="Q9" s="322"/>
      <c r="R9" s="289"/>
      <c r="S9" s="291"/>
      <c r="T9" s="301"/>
      <c r="U9" s="285"/>
      <c r="AA9" s="42"/>
      <c r="AB9" s="42"/>
      <c r="AC9" s="42"/>
    </row>
    <row r="10" spans="1:29" ht="15.75" customHeight="1" thickBot="1">
      <c r="A10" s="328"/>
      <c r="B10" s="331"/>
      <c r="C10" s="375"/>
      <c r="D10" s="376"/>
      <c r="E10" s="377"/>
      <c r="F10" s="293"/>
      <c r="G10" s="297"/>
      <c r="H10" s="322"/>
      <c r="I10" s="294"/>
      <c r="J10" s="298"/>
      <c r="K10" s="323"/>
      <c r="L10" s="187"/>
      <c r="M10" s="187"/>
      <c r="N10" s="187"/>
      <c r="O10" s="294"/>
      <c r="P10" s="298"/>
      <c r="Q10" s="323"/>
      <c r="R10" s="290"/>
      <c r="S10" s="292"/>
      <c r="T10" s="302"/>
      <c r="U10" s="286"/>
      <c r="AA10" s="42"/>
      <c r="AB10" s="42"/>
      <c r="AC10" s="42"/>
    </row>
    <row r="11" spans="1:29" ht="15" customHeight="1">
      <c r="A11" s="326">
        <v>2</v>
      </c>
      <c r="B11" s="329" t="str">
        <f>'Nasazení do skupin'!B10</f>
        <v>TJ Avia Čakovice "B"</v>
      </c>
      <c r="C11" s="325"/>
      <c r="D11" s="312"/>
      <c r="E11" s="312"/>
      <c r="F11" s="313" t="s">
        <v>41</v>
      </c>
      <c r="G11" s="314"/>
      <c r="H11" s="315"/>
      <c r="I11" s="312"/>
      <c r="J11" s="312"/>
      <c r="K11" s="295"/>
      <c r="L11" s="181"/>
      <c r="M11" s="181"/>
      <c r="N11" s="181"/>
      <c r="O11" s="325"/>
      <c r="P11" s="312"/>
      <c r="Q11" s="295"/>
      <c r="R11" s="332"/>
      <c r="S11" s="299"/>
      <c r="T11" s="287"/>
      <c r="U11" s="283"/>
    </row>
    <row r="12" spans="1:29" ht="15.75" customHeight="1" thickBot="1">
      <c r="A12" s="327"/>
      <c r="B12" s="330"/>
      <c r="C12" s="306"/>
      <c r="D12" s="308"/>
      <c r="E12" s="308"/>
      <c r="F12" s="316"/>
      <c r="G12" s="317"/>
      <c r="H12" s="318"/>
      <c r="I12" s="308"/>
      <c r="J12" s="308"/>
      <c r="K12" s="296"/>
      <c r="L12" s="185"/>
      <c r="M12" s="185"/>
      <c r="N12" s="185"/>
      <c r="O12" s="306"/>
      <c r="P12" s="308"/>
      <c r="Q12" s="296"/>
      <c r="R12" s="304"/>
      <c r="S12" s="300"/>
      <c r="T12" s="288"/>
      <c r="U12" s="284"/>
    </row>
    <row r="13" spans="1:29" ht="15" customHeight="1">
      <c r="A13" s="327"/>
      <c r="B13" s="330"/>
      <c r="C13" s="293"/>
      <c r="D13" s="297"/>
      <c r="E13" s="297"/>
      <c r="F13" s="316"/>
      <c r="G13" s="317"/>
      <c r="H13" s="318"/>
      <c r="I13" s="297"/>
      <c r="J13" s="297"/>
      <c r="K13" s="322"/>
      <c r="L13" s="186"/>
      <c r="M13" s="186"/>
      <c r="N13" s="186"/>
      <c r="O13" s="293"/>
      <c r="P13" s="297"/>
      <c r="Q13" s="322"/>
      <c r="R13" s="289"/>
      <c r="S13" s="291"/>
      <c r="T13" s="301"/>
      <c r="U13" s="285"/>
    </row>
    <row r="14" spans="1:29" ht="15.75" customHeight="1" thickBot="1">
      <c r="A14" s="328"/>
      <c r="B14" s="331"/>
      <c r="C14" s="294"/>
      <c r="D14" s="298"/>
      <c r="E14" s="298"/>
      <c r="F14" s="319"/>
      <c r="G14" s="320"/>
      <c r="H14" s="321"/>
      <c r="I14" s="297"/>
      <c r="J14" s="297"/>
      <c r="K14" s="322"/>
      <c r="L14" s="186"/>
      <c r="M14" s="186"/>
      <c r="N14" s="186"/>
      <c r="O14" s="294"/>
      <c r="P14" s="298"/>
      <c r="Q14" s="323"/>
      <c r="R14" s="290"/>
      <c r="S14" s="292"/>
      <c r="T14" s="302"/>
      <c r="U14" s="286"/>
    </row>
    <row r="15" spans="1:29" ht="15" customHeight="1">
      <c r="A15" s="326">
        <v>3</v>
      </c>
      <c r="B15" s="329" t="str">
        <f>'Nasazení do skupin'!B11</f>
        <v>TJ Spartak Čelákovice - oddíl nohejbalu "B"</v>
      </c>
      <c r="C15" s="325"/>
      <c r="D15" s="312"/>
      <c r="E15" s="295"/>
      <c r="F15" s="305"/>
      <c r="G15" s="307"/>
      <c r="H15" s="307"/>
      <c r="I15" s="344"/>
      <c r="J15" s="345"/>
      <c r="K15" s="346"/>
      <c r="L15" s="325"/>
      <c r="M15" s="312"/>
      <c r="N15" s="295"/>
      <c r="O15" s="457"/>
      <c r="P15" s="457"/>
      <c r="Q15" s="449"/>
      <c r="R15" s="332"/>
      <c r="S15" s="299"/>
      <c r="T15" s="287"/>
      <c r="U15" s="283"/>
    </row>
    <row r="16" spans="1:29" ht="15.75" customHeight="1" thickBot="1">
      <c r="A16" s="327"/>
      <c r="B16" s="330"/>
      <c r="C16" s="306"/>
      <c r="D16" s="308"/>
      <c r="E16" s="296"/>
      <c r="F16" s="306"/>
      <c r="G16" s="308"/>
      <c r="H16" s="308"/>
      <c r="I16" s="347"/>
      <c r="J16" s="348"/>
      <c r="K16" s="349"/>
      <c r="L16" s="306"/>
      <c r="M16" s="308"/>
      <c r="N16" s="296"/>
      <c r="O16" s="458"/>
      <c r="P16" s="458"/>
      <c r="Q16" s="450"/>
      <c r="R16" s="304"/>
      <c r="S16" s="300"/>
      <c r="T16" s="288"/>
      <c r="U16" s="284"/>
    </row>
    <row r="17" spans="1:31" ht="15" customHeight="1">
      <c r="A17" s="327"/>
      <c r="B17" s="330"/>
      <c r="C17" s="293"/>
      <c r="D17" s="297"/>
      <c r="E17" s="322"/>
      <c r="F17" s="293"/>
      <c r="G17" s="297"/>
      <c r="H17" s="297"/>
      <c r="I17" s="347"/>
      <c r="J17" s="348"/>
      <c r="K17" s="349"/>
      <c r="L17" s="293"/>
      <c r="M17" s="297"/>
      <c r="N17" s="322"/>
      <c r="O17" s="453"/>
      <c r="P17" s="453"/>
      <c r="Q17" s="455"/>
      <c r="R17" s="289"/>
      <c r="S17" s="291"/>
      <c r="T17" s="301"/>
      <c r="U17" s="285"/>
    </row>
    <row r="18" spans="1:31" ht="15.75" customHeight="1" thickBot="1">
      <c r="A18" s="328"/>
      <c r="B18" s="331"/>
      <c r="C18" s="294"/>
      <c r="D18" s="298"/>
      <c r="E18" s="323"/>
      <c r="F18" s="294"/>
      <c r="G18" s="298"/>
      <c r="H18" s="298"/>
      <c r="I18" s="350"/>
      <c r="J18" s="351"/>
      <c r="K18" s="352"/>
      <c r="L18" s="294"/>
      <c r="M18" s="298"/>
      <c r="N18" s="323"/>
      <c r="O18" s="454"/>
      <c r="P18" s="454"/>
      <c r="Q18" s="456"/>
      <c r="R18" s="290"/>
      <c r="S18" s="292"/>
      <c r="T18" s="302"/>
      <c r="U18" s="286"/>
    </row>
    <row r="19" spans="1:31" ht="15" customHeight="1">
      <c r="A19" s="326">
        <v>4</v>
      </c>
      <c r="B19" s="329" t="str">
        <f>'Nasazení do skupin'!B12</f>
        <v>TJ Dynamo České Budějovice "B"</v>
      </c>
      <c r="C19" s="325"/>
      <c r="D19" s="312"/>
      <c r="E19" s="295"/>
      <c r="F19" s="325"/>
      <c r="G19" s="312"/>
      <c r="H19" s="295"/>
      <c r="I19" s="305"/>
      <c r="J19" s="307"/>
      <c r="K19" s="307"/>
      <c r="L19" s="335">
        <v>2017</v>
      </c>
      <c r="M19" s="336"/>
      <c r="N19" s="337"/>
      <c r="O19" s="325"/>
      <c r="P19" s="312"/>
      <c r="Q19" s="295"/>
      <c r="R19" s="299"/>
      <c r="S19" s="299"/>
      <c r="T19" s="287"/>
      <c r="U19" s="283"/>
    </row>
    <row r="20" spans="1:31" ht="15.75" customHeight="1" thickBot="1">
      <c r="A20" s="327"/>
      <c r="B20" s="330"/>
      <c r="C20" s="306"/>
      <c r="D20" s="308"/>
      <c r="E20" s="296"/>
      <c r="F20" s="306"/>
      <c r="G20" s="308"/>
      <c r="H20" s="296"/>
      <c r="I20" s="306"/>
      <c r="J20" s="308"/>
      <c r="K20" s="308"/>
      <c r="L20" s="338"/>
      <c r="M20" s="339"/>
      <c r="N20" s="340"/>
      <c r="O20" s="306"/>
      <c r="P20" s="308"/>
      <c r="Q20" s="296"/>
      <c r="R20" s="300"/>
      <c r="S20" s="300"/>
      <c r="T20" s="288"/>
      <c r="U20" s="284"/>
    </row>
    <row r="21" spans="1:31" ht="15" customHeight="1">
      <c r="A21" s="327"/>
      <c r="B21" s="330"/>
      <c r="C21" s="293"/>
      <c r="D21" s="297"/>
      <c r="E21" s="322"/>
      <c r="F21" s="293"/>
      <c r="G21" s="297"/>
      <c r="H21" s="322"/>
      <c r="I21" s="293"/>
      <c r="J21" s="297"/>
      <c r="K21" s="297"/>
      <c r="L21" s="338"/>
      <c r="M21" s="339"/>
      <c r="N21" s="340"/>
      <c r="O21" s="293"/>
      <c r="P21" s="297"/>
      <c r="Q21" s="322"/>
      <c r="R21" s="451"/>
      <c r="S21" s="291"/>
      <c r="T21" s="301"/>
      <c r="U21" s="285"/>
    </row>
    <row r="22" spans="1:31" ht="15.75" customHeight="1" thickBot="1">
      <c r="A22" s="328"/>
      <c r="B22" s="331"/>
      <c r="C22" s="294"/>
      <c r="D22" s="298"/>
      <c r="E22" s="323"/>
      <c r="F22" s="294"/>
      <c r="G22" s="298"/>
      <c r="H22" s="323"/>
      <c r="I22" s="294"/>
      <c r="J22" s="298"/>
      <c r="K22" s="298"/>
      <c r="L22" s="341"/>
      <c r="M22" s="342"/>
      <c r="N22" s="343"/>
      <c r="O22" s="294"/>
      <c r="P22" s="298"/>
      <c r="Q22" s="323"/>
      <c r="R22" s="452"/>
      <c r="S22" s="292"/>
      <c r="T22" s="302"/>
      <c r="U22" s="286"/>
    </row>
    <row r="23" spans="1:31" ht="15" customHeight="1">
      <c r="A23" s="326">
        <v>5</v>
      </c>
      <c r="B23" s="329" t="str">
        <f>'Nasazení do skupin'!B13</f>
        <v>SK Liapor - Witte Karlovy Vary z.s. "C"</v>
      </c>
      <c r="C23" s="325"/>
      <c r="D23" s="312"/>
      <c r="E23" s="295"/>
      <c r="F23" s="325"/>
      <c r="G23" s="312"/>
      <c r="H23" s="295"/>
      <c r="I23" s="325"/>
      <c r="J23" s="312"/>
      <c r="K23" s="295"/>
      <c r="L23" s="181"/>
      <c r="M23" s="181"/>
      <c r="N23" s="181"/>
      <c r="O23" s="335"/>
      <c r="P23" s="336"/>
      <c r="Q23" s="337"/>
      <c r="R23" s="299"/>
      <c r="S23" s="299"/>
      <c r="T23" s="287"/>
      <c r="U23" s="283"/>
    </row>
    <row r="24" spans="1:31" ht="15.75" customHeight="1" thickBot="1">
      <c r="A24" s="327"/>
      <c r="B24" s="330"/>
      <c r="C24" s="306"/>
      <c r="D24" s="308"/>
      <c r="E24" s="296"/>
      <c r="F24" s="306"/>
      <c r="G24" s="308"/>
      <c r="H24" s="296"/>
      <c r="I24" s="306"/>
      <c r="J24" s="308"/>
      <c r="K24" s="296"/>
      <c r="L24" s="185"/>
      <c r="M24" s="185"/>
      <c r="N24" s="185"/>
      <c r="O24" s="338"/>
      <c r="P24" s="339"/>
      <c r="Q24" s="340"/>
      <c r="R24" s="300"/>
      <c r="S24" s="300"/>
      <c r="T24" s="288"/>
      <c r="U24" s="284"/>
    </row>
    <row r="25" spans="1:31" ht="15" customHeight="1">
      <c r="A25" s="327"/>
      <c r="B25" s="330"/>
      <c r="C25" s="293"/>
      <c r="D25" s="297"/>
      <c r="E25" s="322"/>
      <c r="F25" s="293"/>
      <c r="G25" s="297"/>
      <c r="H25" s="322"/>
      <c r="I25" s="293"/>
      <c r="J25" s="297"/>
      <c r="K25" s="322"/>
      <c r="L25" s="186"/>
      <c r="M25" s="186"/>
      <c r="N25" s="186"/>
      <c r="O25" s="338"/>
      <c r="P25" s="339"/>
      <c r="Q25" s="340"/>
      <c r="R25" s="451"/>
      <c r="S25" s="291"/>
      <c r="T25" s="301"/>
      <c r="U25" s="285"/>
    </row>
    <row r="26" spans="1:31" ht="15.75" customHeight="1" thickBot="1">
      <c r="A26" s="328"/>
      <c r="B26" s="331"/>
      <c r="C26" s="294"/>
      <c r="D26" s="298"/>
      <c r="E26" s="323"/>
      <c r="F26" s="294"/>
      <c r="G26" s="298"/>
      <c r="H26" s="323"/>
      <c r="I26" s="294"/>
      <c r="J26" s="298"/>
      <c r="K26" s="323"/>
      <c r="L26" s="187"/>
      <c r="M26" s="187"/>
      <c r="N26" s="187"/>
      <c r="O26" s="341"/>
      <c r="P26" s="342"/>
      <c r="Q26" s="343"/>
      <c r="R26" s="452"/>
      <c r="S26" s="292"/>
      <c r="T26" s="302"/>
      <c r="U26" s="286"/>
    </row>
    <row r="27" spans="1:31" ht="15" customHeight="1">
      <c r="A27" s="324"/>
      <c r="B27" s="309"/>
      <c r="C27" s="309"/>
      <c r="D27" s="310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43"/>
      <c r="S27" s="44"/>
      <c r="T27" s="44"/>
      <c r="U27" s="45"/>
      <c r="V27" s="42"/>
      <c r="W27" s="42"/>
      <c r="X27" s="42"/>
      <c r="Y27" s="42"/>
      <c r="Z27" s="42"/>
      <c r="AA27" s="42"/>
      <c r="AB27" s="42"/>
      <c r="AC27" s="42"/>
      <c r="AD27" s="42"/>
      <c r="AE27" s="42"/>
    </row>
    <row r="28" spans="1:31" ht="15" customHeight="1">
      <c r="A28" s="324"/>
      <c r="B28" s="309"/>
      <c r="C28" s="309"/>
      <c r="D28" s="310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46"/>
      <c r="S28" s="44"/>
      <c r="T28" s="42"/>
      <c r="U28" s="45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1:31" ht="13.15" customHeight="1">
      <c r="A29" s="324"/>
      <c r="B29" s="309"/>
      <c r="C29" s="309"/>
      <c r="D29" s="310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43"/>
      <c r="S29" s="44"/>
      <c r="T29" s="44"/>
      <c r="U29" s="45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:31" ht="13.15" customHeight="1">
      <c r="A30" s="324"/>
      <c r="B30" s="309"/>
      <c r="C30" s="309"/>
      <c r="D30" s="310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46"/>
      <c r="S30" s="44"/>
      <c r="T30" s="42"/>
      <c r="U30" s="45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ht="15" customHeight="1">
      <c r="A31" s="324"/>
      <c r="B31" s="309"/>
      <c r="C31" s="309"/>
      <c r="D31" s="310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43"/>
      <c r="S31" s="44"/>
      <c r="T31" s="44"/>
      <c r="U31" s="45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ht="21.75" customHeight="1">
      <c r="A32" s="324"/>
      <c r="B32" s="309"/>
      <c r="C32" s="309"/>
      <c r="D32" s="310"/>
      <c r="E32" s="309"/>
      <c r="F32" s="309"/>
      <c r="G32" s="309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46"/>
      <c r="S32" s="44"/>
      <c r="T32" s="42"/>
      <c r="U32" s="45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1:57" ht="15" customHeight="1">
      <c r="A33" s="324"/>
      <c r="B33" s="309"/>
      <c r="C33" s="309"/>
      <c r="D33" s="310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43"/>
      <c r="S33" s="44"/>
      <c r="T33" s="44"/>
      <c r="U33" s="45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:57" ht="15" customHeight="1">
      <c r="A34" s="324"/>
      <c r="B34" s="309"/>
      <c r="C34" s="309"/>
      <c r="D34" s="310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46"/>
      <c r="S34" s="44"/>
      <c r="T34" s="42"/>
      <c r="U34" s="45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1:57" ht="15" customHeight="1">
      <c r="A35" s="324"/>
      <c r="B35" s="309"/>
      <c r="C35" s="309"/>
      <c r="D35" s="310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43"/>
      <c r="S35" s="44"/>
      <c r="T35" s="44"/>
      <c r="U35" s="45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57" ht="15" customHeight="1">
      <c r="A36" s="324"/>
      <c r="B36" s="309"/>
      <c r="C36" s="309"/>
      <c r="D36" s="310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46"/>
      <c r="S36" s="44"/>
      <c r="T36" s="42"/>
      <c r="U36" s="45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1:57" ht="23.25">
      <c r="S37" s="311"/>
      <c r="T37" s="311"/>
      <c r="U37" s="190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9"/>
      <c r="AL37" s="279"/>
      <c r="AM37" s="279"/>
      <c r="AN37" s="279"/>
      <c r="AO37" s="279"/>
      <c r="AP37" s="279"/>
      <c r="AQ37" s="279"/>
      <c r="AR37" s="279"/>
      <c r="AS37" s="279"/>
      <c r="AT37" s="279"/>
      <c r="AU37" s="279"/>
      <c r="AV37" s="279"/>
      <c r="AW37" s="279"/>
      <c r="AX37" s="279"/>
      <c r="AY37" s="279"/>
      <c r="AZ37" s="279"/>
      <c r="BA37" s="279"/>
      <c r="BB37" s="279"/>
      <c r="BC37" s="279"/>
      <c r="BD37" s="279"/>
      <c r="BE37" s="279"/>
    </row>
    <row r="39" spans="1:57">
      <c r="W39" s="279"/>
      <c r="X39" s="279"/>
      <c r="Y39" s="279"/>
      <c r="Z39" s="279"/>
      <c r="AA39" s="279"/>
      <c r="AB39" s="279"/>
      <c r="AC39" s="279"/>
      <c r="AD39" s="279"/>
      <c r="AE39" s="279"/>
      <c r="AF39" s="279"/>
      <c r="AG39" s="279"/>
      <c r="AH39" s="279"/>
      <c r="AI39" s="279"/>
      <c r="AJ39" s="279"/>
      <c r="AK39" s="279"/>
      <c r="AL39" s="279"/>
      <c r="AM39" s="279"/>
      <c r="AN39" s="279"/>
      <c r="AO39" s="279"/>
      <c r="AP39" s="279"/>
      <c r="AQ39" s="279"/>
      <c r="AR39" s="279"/>
      <c r="AS39" s="279"/>
      <c r="AT39" s="279"/>
      <c r="AU39" s="279"/>
      <c r="AV39" s="279"/>
      <c r="AW39" s="279"/>
      <c r="AX39" s="279"/>
      <c r="AY39" s="279"/>
      <c r="AZ39" s="279"/>
      <c r="BA39" s="279"/>
      <c r="BB39" s="279"/>
      <c r="BC39" s="279"/>
      <c r="BD39" s="279"/>
      <c r="BE39" s="279"/>
    </row>
    <row r="40" spans="1:57"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79"/>
      <c r="AP40" s="279"/>
      <c r="AQ40" s="279"/>
      <c r="AR40" s="279"/>
      <c r="AS40" s="279"/>
      <c r="AT40" s="279"/>
      <c r="AU40" s="279"/>
      <c r="AV40" s="279"/>
      <c r="AW40" s="279"/>
      <c r="AX40" s="279"/>
      <c r="AY40" s="279"/>
      <c r="AZ40" s="279"/>
      <c r="BA40" s="279"/>
      <c r="BB40" s="279"/>
      <c r="BC40" s="279"/>
      <c r="BD40" s="279"/>
      <c r="BE40" s="279"/>
    </row>
    <row r="41" spans="1:57" ht="20.25">
      <c r="W41" s="278"/>
      <c r="X41" s="278"/>
      <c r="Y41" s="278"/>
      <c r="Z41" s="278"/>
      <c r="AA41" s="278"/>
      <c r="AB41" s="278"/>
      <c r="AC41" s="278"/>
      <c r="AD41" s="280"/>
      <c r="AE41" s="280"/>
      <c r="AF41" s="280"/>
      <c r="AG41" s="280"/>
      <c r="AH41" s="280"/>
      <c r="AI41" s="280"/>
      <c r="AJ41" s="2"/>
      <c r="AK41" s="2"/>
      <c r="AL41" s="278"/>
      <c r="AM41" s="278"/>
      <c r="AN41" s="278"/>
      <c r="AO41" s="278"/>
      <c r="AP41" s="278"/>
      <c r="AQ41" s="278"/>
      <c r="AR41" s="6"/>
      <c r="AS41" s="5"/>
      <c r="AT41" s="5"/>
      <c r="AU41" s="5"/>
      <c r="AV41" s="5"/>
      <c r="AW41" s="5"/>
      <c r="AX41" s="278"/>
      <c r="AY41" s="278"/>
      <c r="AZ41" s="278"/>
      <c r="BA41" s="278"/>
      <c r="BB41" s="2"/>
      <c r="BC41" s="2"/>
      <c r="BD41" s="2"/>
      <c r="BE41" s="2"/>
    </row>
    <row r="43" spans="1:57" ht="20.25">
      <c r="W43" s="280"/>
      <c r="X43" s="280"/>
      <c r="Y43" s="280"/>
      <c r="Z43" s="280"/>
      <c r="AA43" s="280"/>
      <c r="AB43" s="280"/>
      <c r="AC43" s="280"/>
      <c r="AD43" s="281"/>
      <c r="AE43" s="281"/>
      <c r="AF43" s="281"/>
      <c r="AG43" s="281"/>
      <c r="AH43" s="281"/>
      <c r="AI43" s="281"/>
      <c r="AJ43" s="281"/>
      <c r="AK43" s="281"/>
      <c r="AL43" s="281"/>
      <c r="AM43" s="281"/>
      <c r="AN43" s="2"/>
      <c r="AO43" s="280"/>
      <c r="AP43" s="280"/>
      <c r="AQ43" s="280"/>
      <c r="AR43" s="280"/>
      <c r="AS43" s="280"/>
      <c r="AT43" s="280"/>
      <c r="AU43" s="280"/>
      <c r="AV43" s="281"/>
      <c r="AW43" s="281"/>
      <c r="AX43" s="281"/>
      <c r="AY43" s="281"/>
      <c r="AZ43" s="281"/>
      <c r="BA43" s="281"/>
      <c r="BB43" s="281"/>
      <c r="BC43" s="281"/>
      <c r="BD43" s="281"/>
      <c r="BE43" s="281"/>
    </row>
    <row r="46" spans="1:57" ht="15.75">
      <c r="W46" s="282"/>
      <c r="X46" s="282"/>
      <c r="Y46" s="282"/>
      <c r="Z46" s="282"/>
      <c r="AA46" s="282"/>
      <c r="AB46" s="282"/>
      <c r="AC46" s="3"/>
      <c r="AD46" s="282"/>
      <c r="AE46" s="282"/>
      <c r="AF46" s="3"/>
      <c r="AG46" s="3"/>
      <c r="AH46" s="3"/>
      <c r="AI46" s="282"/>
      <c r="AJ46" s="282"/>
      <c r="AK46" s="282"/>
      <c r="AL46" s="282"/>
      <c r="AM46" s="282"/>
      <c r="AN46" s="282"/>
      <c r="AO46" s="3"/>
      <c r="AP46" s="3"/>
      <c r="AQ46" s="3"/>
      <c r="AR46" s="3"/>
      <c r="AS46" s="3"/>
      <c r="AT46" s="3"/>
      <c r="AU46" s="282"/>
      <c r="AV46" s="282"/>
      <c r="AW46" s="282"/>
      <c r="AX46" s="282"/>
      <c r="AY46" s="282"/>
      <c r="AZ46" s="282"/>
      <c r="BA46" s="3"/>
      <c r="BB46" s="3"/>
      <c r="BC46" s="3"/>
      <c r="BD46" s="3"/>
      <c r="BE46" s="3"/>
    </row>
    <row r="49" spans="23:57" ht="15" customHeight="1"/>
    <row r="53" spans="23:57"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78"/>
      <c r="AH53" s="278"/>
      <c r="AI53" s="278"/>
      <c r="AJ53" s="278"/>
      <c r="AK53" s="278"/>
      <c r="AL53" s="278"/>
      <c r="AM53" s="278"/>
      <c r="AN53" s="278"/>
      <c r="AO53" s="278"/>
      <c r="AP53" s="278"/>
      <c r="AQ53" s="278"/>
      <c r="AR53" s="278"/>
      <c r="AS53" s="278"/>
      <c r="AT53" s="278"/>
      <c r="AU53" s="278"/>
      <c r="AV53" s="278"/>
      <c r="AW53" s="278"/>
      <c r="AX53" s="278"/>
      <c r="AY53" s="278"/>
      <c r="AZ53" s="278"/>
      <c r="BA53" s="278"/>
      <c r="BB53" s="278"/>
      <c r="BC53" s="278"/>
      <c r="BD53" s="278"/>
      <c r="BE53" s="278"/>
    </row>
    <row r="54" spans="23:57">
      <c r="W54" s="278"/>
      <c r="X54" s="278"/>
      <c r="Y54" s="278"/>
      <c r="Z54" s="278"/>
      <c r="AA54" s="278"/>
      <c r="AB54" s="278"/>
      <c r="AC54" s="278"/>
      <c r="AD54" s="278"/>
      <c r="AE54" s="278"/>
      <c r="AF54" s="278"/>
      <c r="AG54" s="278"/>
      <c r="AH54" s="278"/>
      <c r="AI54" s="278"/>
      <c r="AJ54" s="278"/>
      <c r="AK54" s="278"/>
      <c r="AL54" s="278"/>
      <c r="AM54" s="278"/>
      <c r="AN54" s="278"/>
      <c r="AO54" s="278"/>
      <c r="AP54" s="278"/>
      <c r="AQ54" s="278"/>
      <c r="AR54" s="278"/>
      <c r="AS54" s="278"/>
      <c r="AT54" s="278"/>
      <c r="AU54" s="278"/>
      <c r="AV54" s="278"/>
      <c r="AW54" s="278"/>
      <c r="AX54" s="278"/>
      <c r="AY54" s="278"/>
      <c r="AZ54" s="278"/>
      <c r="BA54" s="278"/>
      <c r="BB54" s="278"/>
      <c r="BC54" s="278"/>
      <c r="BD54" s="278"/>
      <c r="BE54" s="278"/>
    </row>
    <row r="58" spans="23:57" ht="23.25">
      <c r="W58" s="279"/>
      <c r="X58" s="279"/>
      <c r="Y58" s="279"/>
      <c r="Z58" s="279"/>
      <c r="AA58" s="279"/>
      <c r="AB58" s="279"/>
      <c r="AC58" s="279"/>
      <c r="AD58" s="279"/>
      <c r="AE58" s="279"/>
      <c r="AF58" s="279"/>
      <c r="AG58" s="279"/>
      <c r="AH58" s="279"/>
      <c r="AI58" s="279"/>
      <c r="AJ58" s="279"/>
      <c r="AK58" s="279"/>
      <c r="AL58" s="279"/>
      <c r="AM58" s="279"/>
      <c r="AN58" s="279"/>
      <c r="AO58" s="279"/>
      <c r="AP58" s="279"/>
      <c r="AQ58" s="279"/>
      <c r="AR58" s="279"/>
      <c r="AS58" s="279"/>
      <c r="AT58" s="279"/>
      <c r="AU58" s="279"/>
      <c r="AV58" s="279"/>
      <c r="AW58" s="279"/>
      <c r="AX58" s="279"/>
      <c r="AY58" s="279"/>
      <c r="AZ58" s="279"/>
      <c r="BA58" s="279"/>
      <c r="BB58" s="279"/>
      <c r="BC58" s="279"/>
      <c r="BD58" s="279"/>
      <c r="BE58" s="279"/>
    </row>
    <row r="59" spans="23:57" ht="20.25">
      <c r="W59" s="278"/>
      <c r="X59" s="278"/>
      <c r="Y59" s="278"/>
      <c r="Z59" s="278"/>
      <c r="AA59" s="278"/>
      <c r="AB59" s="278"/>
      <c r="AC59" s="278"/>
      <c r="AD59" s="280"/>
      <c r="AE59" s="280"/>
      <c r="AF59" s="280"/>
      <c r="AG59" s="280"/>
      <c r="AH59" s="280"/>
      <c r="AI59" s="280"/>
      <c r="AJ59" s="2"/>
      <c r="AK59" s="2"/>
      <c r="AL59" s="278"/>
      <c r="AM59" s="278"/>
      <c r="AN59" s="278"/>
      <c r="AO59" s="278"/>
      <c r="AP59" s="278"/>
      <c r="AQ59" s="278"/>
      <c r="AR59" s="6"/>
      <c r="AS59" s="5"/>
      <c r="AT59" s="5"/>
      <c r="AU59" s="5"/>
      <c r="AV59" s="5"/>
      <c r="AW59" s="5"/>
      <c r="AX59" s="278"/>
      <c r="AY59" s="278"/>
      <c r="AZ59" s="278"/>
      <c r="BA59" s="278"/>
      <c r="BB59" s="2"/>
      <c r="BC59" s="2"/>
      <c r="BD59" s="2"/>
      <c r="BE59" s="2"/>
    </row>
    <row r="61" spans="23:57" ht="20.25">
      <c r="W61" s="280"/>
      <c r="X61" s="280"/>
      <c r="Y61" s="280"/>
      <c r="Z61" s="280"/>
      <c r="AA61" s="280"/>
      <c r="AB61" s="280"/>
      <c r="AC61" s="280"/>
      <c r="AD61" s="281"/>
      <c r="AE61" s="281"/>
      <c r="AF61" s="281"/>
      <c r="AG61" s="281"/>
      <c r="AH61" s="281"/>
      <c r="AI61" s="281"/>
      <c r="AJ61" s="281"/>
      <c r="AK61" s="281"/>
      <c r="AL61" s="281"/>
      <c r="AM61" s="281"/>
      <c r="AN61" s="2"/>
      <c r="AO61" s="280"/>
      <c r="AP61" s="280"/>
      <c r="AQ61" s="280"/>
      <c r="AR61" s="280"/>
      <c r="AS61" s="280"/>
      <c r="AT61" s="280"/>
      <c r="AU61" s="280"/>
      <c r="AV61" s="281"/>
      <c r="AW61" s="281"/>
      <c r="AX61" s="281"/>
      <c r="AY61" s="281"/>
      <c r="AZ61" s="281"/>
      <c r="BA61" s="281"/>
      <c r="BB61" s="281"/>
      <c r="BC61" s="281"/>
      <c r="BD61" s="281"/>
      <c r="BE61" s="281"/>
    </row>
    <row r="64" spans="23:57" ht="15.75">
      <c r="W64" s="282"/>
      <c r="X64" s="282"/>
      <c r="Y64" s="282"/>
      <c r="Z64" s="282"/>
      <c r="AA64" s="282"/>
      <c r="AB64" s="282"/>
      <c r="AC64" s="3"/>
      <c r="AD64" s="282"/>
      <c r="AE64" s="282"/>
      <c r="AF64" s="3"/>
      <c r="AG64" s="3"/>
      <c r="AH64" s="3"/>
      <c r="AI64" s="282"/>
      <c r="AJ64" s="282"/>
      <c r="AK64" s="282"/>
      <c r="AL64" s="282"/>
      <c r="AM64" s="282"/>
      <c r="AN64" s="282"/>
      <c r="AO64" s="3"/>
      <c r="AP64" s="3"/>
      <c r="AQ64" s="3"/>
      <c r="AR64" s="3"/>
      <c r="AS64" s="3"/>
      <c r="AT64" s="3"/>
      <c r="AU64" s="282"/>
      <c r="AV64" s="282"/>
      <c r="AW64" s="282"/>
      <c r="AX64" s="282"/>
      <c r="AY64" s="282"/>
      <c r="AZ64" s="282"/>
      <c r="BA64" s="3"/>
      <c r="BB64" s="3"/>
      <c r="BC64" s="3"/>
      <c r="BD64" s="3"/>
      <c r="BE64" s="3"/>
    </row>
    <row r="67" spans="23:57" ht="15" customHeight="1"/>
    <row r="71" spans="23:57"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8"/>
      <c r="AL71" s="278"/>
      <c r="AM71" s="278"/>
      <c r="AN71" s="278"/>
      <c r="AO71" s="278"/>
      <c r="AP71" s="278"/>
      <c r="AQ71" s="278"/>
      <c r="AR71" s="278"/>
      <c r="AS71" s="278"/>
      <c r="AT71" s="278"/>
      <c r="AU71" s="278"/>
      <c r="AV71" s="278"/>
      <c r="AW71" s="278"/>
      <c r="AX71" s="278"/>
      <c r="AY71" s="278"/>
      <c r="AZ71" s="278"/>
      <c r="BA71" s="278"/>
      <c r="BB71" s="278"/>
      <c r="BC71" s="278"/>
      <c r="BD71" s="278"/>
      <c r="BE71" s="278"/>
    </row>
    <row r="72" spans="23:57">
      <c r="W72" s="278"/>
      <c r="X72" s="278"/>
      <c r="Y72" s="278"/>
      <c r="Z72" s="278"/>
      <c r="AA72" s="278"/>
      <c r="AB72" s="278"/>
      <c r="AC72" s="278"/>
      <c r="AD72" s="278"/>
      <c r="AE72" s="278"/>
      <c r="AF72" s="278"/>
      <c r="AG72" s="278"/>
      <c r="AH72" s="278"/>
      <c r="AI72" s="278"/>
      <c r="AJ72" s="278"/>
      <c r="AK72" s="278"/>
      <c r="AL72" s="278"/>
      <c r="AM72" s="278"/>
      <c r="AN72" s="278"/>
      <c r="AO72" s="278"/>
      <c r="AP72" s="278"/>
      <c r="AQ72" s="278"/>
      <c r="AR72" s="278"/>
      <c r="AS72" s="278"/>
      <c r="AT72" s="278"/>
      <c r="AU72" s="278"/>
      <c r="AV72" s="278"/>
      <c r="AW72" s="278"/>
      <c r="AX72" s="278"/>
      <c r="AY72" s="278"/>
      <c r="AZ72" s="278"/>
      <c r="BA72" s="278"/>
      <c r="BB72" s="278"/>
      <c r="BC72" s="278"/>
      <c r="BD72" s="278"/>
      <c r="BE72" s="278"/>
    </row>
    <row r="76" spans="23:57" ht="23.25">
      <c r="W76" s="279"/>
      <c r="X76" s="279"/>
      <c r="Y76" s="279"/>
      <c r="Z76" s="279"/>
      <c r="AA76" s="279"/>
      <c r="AB76" s="279"/>
      <c r="AC76" s="279"/>
      <c r="AD76" s="279"/>
      <c r="AE76" s="279"/>
      <c r="AF76" s="279"/>
      <c r="AG76" s="279"/>
      <c r="AH76" s="279"/>
      <c r="AI76" s="279"/>
      <c r="AJ76" s="279"/>
      <c r="AK76" s="279"/>
      <c r="AL76" s="279"/>
      <c r="AM76" s="279"/>
      <c r="AN76" s="279"/>
      <c r="AO76" s="279"/>
      <c r="AP76" s="279"/>
      <c r="AQ76" s="279"/>
      <c r="AR76" s="279"/>
      <c r="AS76" s="279"/>
      <c r="AT76" s="279"/>
      <c r="AU76" s="279"/>
      <c r="AV76" s="279"/>
      <c r="AW76" s="279"/>
      <c r="AX76" s="279"/>
      <c r="AY76" s="279"/>
      <c r="AZ76" s="279"/>
      <c r="BA76" s="279"/>
      <c r="BB76" s="279"/>
      <c r="BC76" s="279"/>
      <c r="BD76" s="279"/>
      <c r="BE76" s="279"/>
    </row>
    <row r="78" spans="23:57" ht="23.25">
      <c r="W78" s="279"/>
      <c r="X78" s="279"/>
      <c r="Y78" s="279"/>
      <c r="Z78" s="279"/>
      <c r="AA78" s="279"/>
      <c r="AB78" s="279"/>
      <c r="AC78" s="279"/>
      <c r="AD78" s="279"/>
      <c r="AE78" s="279"/>
      <c r="AF78" s="279"/>
      <c r="AG78" s="279"/>
      <c r="AH78" s="279"/>
      <c r="AI78" s="279"/>
      <c r="AJ78" s="279"/>
      <c r="AK78" s="279"/>
      <c r="AL78" s="279"/>
      <c r="AM78" s="279"/>
      <c r="AN78" s="279"/>
      <c r="AO78" s="279"/>
      <c r="AP78" s="279"/>
      <c r="AQ78" s="279"/>
      <c r="AR78" s="279"/>
      <c r="AS78" s="279"/>
      <c r="AT78" s="279"/>
      <c r="AU78" s="279"/>
      <c r="AV78" s="279"/>
      <c r="AW78" s="279"/>
      <c r="AX78" s="279"/>
      <c r="AY78" s="279"/>
      <c r="AZ78" s="279"/>
      <c r="BA78" s="279"/>
      <c r="BB78" s="279"/>
      <c r="BC78" s="279"/>
      <c r="BD78" s="279"/>
      <c r="BE78" s="279"/>
    </row>
    <row r="79" spans="23:57" ht="20.25">
      <c r="W79" s="278"/>
      <c r="X79" s="278"/>
      <c r="Y79" s="278"/>
      <c r="Z79" s="278"/>
      <c r="AA79" s="278"/>
      <c r="AB79" s="278"/>
      <c r="AC79" s="278"/>
      <c r="AD79" s="280"/>
      <c r="AE79" s="280"/>
      <c r="AF79" s="280"/>
      <c r="AG79" s="280"/>
      <c r="AH79" s="280"/>
      <c r="AI79" s="280"/>
      <c r="AJ79" s="2"/>
      <c r="AK79" s="2"/>
      <c r="AL79" s="278"/>
      <c r="AM79" s="278"/>
      <c r="AN79" s="278"/>
      <c r="AO79" s="278"/>
      <c r="AP79" s="278"/>
      <c r="AQ79" s="278"/>
      <c r="AR79" s="6"/>
      <c r="AS79" s="5"/>
      <c r="AT79" s="5"/>
      <c r="AU79" s="5"/>
      <c r="AV79" s="5"/>
      <c r="AW79" s="5"/>
      <c r="AX79" s="278"/>
      <c r="AY79" s="278"/>
      <c r="AZ79" s="278"/>
      <c r="BA79" s="278"/>
      <c r="BB79" s="2"/>
      <c r="BC79" s="2"/>
      <c r="BD79" s="2"/>
      <c r="BE79" s="2"/>
    </row>
    <row r="81" spans="23:57" ht="20.25">
      <c r="W81" s="280"/>
      <c r="X81" s="280"/>
      <c r="Y81" s="280"/>
      <c r="Z81" s="280"/>
      <c r="AA81" s="280"/>
      <c r="AB81" s="280"/>
      <c r="AC81" s="280"/>
      <c r="AD81" s="281"/>
      <c r="AE81" s="281"/>
      <c r="AF81" s="281"/>
      <c r="AG81" s="281"/>
      <c r="AH81" s="281"/>
      <c r="AI81" s="281"/>
      <c r="AJ81" s="281"/>
      <c r="AK81" s="281"/>
      <c r="AL81" s="281"/>
      <c r="AM81" s="281"/>
      <c r="AN81" s="2"/>
      <c r="AO81" s="280"/>
      <c r="AP81" s="280"/>
      <c r="AQ81" s="280"/>
      <c r="AR81" s="280"/>
      <c r="AS81" s="280"/>
      <c r="AT81" s="280"/>
      <c r="AU81" s="280"/>
      <c r="AV81" s="281"/>
      <c r="AW81" s="281"/>
      <c r="AX81" s="281"/>
      <c r="AY81" s="281"/>
      <c r="AZ81" s="281"/>
      <c r="BA81" s="281"/>
      <c r="BB81" s="281"/>
      <c r="BC81" s="281"/>
      <c r="BD81" s="281"/>
      <c r="BE81" s="281"/>
    </row>
    <row r="84" spans="23:57" ht="15.75">
      <c r="W84" s="282"/>
      <c r="X84" s="282"/>
      <c r="Y84" s="282"/>
      <c r="Z84" s="282"/>
      <c r="AA84" s="282"/>
      <c r="AB84" s="282"/>
      <c r="AC84" s="3"/>
      <c r="AD84" s="282"/>
      <c r="AE84" s="282"/>
      <c r="AF84" s="3"/>
      <c r="AG84" s="3"/>
      <c r="AH84" s="3"/>
      <c r="AI84" s="282"/>
      <c r="AJ84" s="282"/>
      <c r="AK84" s="282"/>
      <c r="AL84" s="282"/>
      <c r="AM84" s="282"/>
      <c r="AN84" s="282"/>
      <c r="AO84" s="3"/>
      <c r="AP84" s="3"/>
      <c r="AQ84" s="3"/>
      <c r="AR84" s="3"/>
      <c r="AS84" s="3"/>
      <c r="AT84" s="3"/>
      <c r="AU84" s="282"/>
      <c r="AV84" s="282"/>
      <c r="AW84" s="282"/>
      <c r="AX84" s="282"/>
      <c r="AY84" s="282"/>
      <c r="AZ84" s="282"/>
      <c r="BA84" s="3"/>
      <c r="BB84" s="3"/>
      <c r="BC84" s="3"/>
      <c r="BD84" s="3"/>
      <c r="BE84" s="3"/>
    </row>
    <row r="91" spans="23:57">
      <c r="W91" s="278"/>
      <c r="X91" s="278"/>
      <c r="Y91" s="278"/>
      <c r="Z91" s="278"/>
      <c r="AA91" s="278"/>
      <c r="AB91" s="278"/>
      <c r="AC91" s="278"/>
      <c r="AD91" s="278"/>
      <c r="AE91" s="278"/>
      <c r="AF91" s="278"/>
      <c r="AG91" s="278"/>
      <c r="AH91" s="278"/>
      <c r="AI91" s="278"/>
      <c r="AJ91" s="278"/>
      <c r="AK91" s="278"/>
      <c r="AL91" s="278"/>
      <c r="AM91" s="278"/>
      <c r="AN91" s="278"/>
      <c r="AO91" s="278"/>
      <c r="AP91" s="278"/>
      <c r="AQ91" s="278"/>
      <c r="AR91" s="278"/>
      <c r="AS91" s="278"/>
      <c r="AT91" s="278"/>
      <c r="AU91" s="278"/>
      <c r="AV91" s="278"/>
      <c r="AW91" s="278"/>
      <c r="AX91" s="278"/>
      <c r="AY91" s="278"/>
      <c r="AZ91" s="278"/>
      <c r="BA91" s="278"/>
      <c r="BB91" s="278"/>
      <c r="BC91" s="278"/>
      <c r="BD91" s="278"/>
      <c r="BE91" s="278"/>
    </row>
    <row r="92" spans="23:57">
      <c r="W92" s="278"/>
      <c r="X92" s="278"/>
      <c r="Y92" s="278"/>
      <c r="Z92" s="278"/>
      <c r="AA92" s="278"/>
      <c r="AB92" s="278"/>
      <c r="AC92" s="278"/>
      <c r="AD92" s="278"/>
      <c r="AE92" s="278"/>
      <c r="AF92" s="278"/>
      <c r="AG92" s="278"/>
      <c r="AH92" s="278"/>
      <c r="AI92" s="278"/>
      <c r="AJ92" s="278"/>
      <c r="AK92" s="278"/>
      <c r="AL92" s="278"/>
      <c r="AM92" s="278"/>
      <c r="AN92" s="278"/>
      <c r="AO92" s="278"/>
      <c r="AP92" s="278"/>
      <c r="AQ92" s="278"/>
      <c r="AR92" s="278"/>
      <c r="AS92" s="278"/>
      <c r="AT92" s="278"/>
      <c r="AU92" s="278"/>
      <c r="AV92" s="278"/>
      <c r="AW92" s="278"/>
      <c r="AX92" s="278"/>
      <c r="AY92" s="278"/>
      <c r="AZ92" s="278"/>
      <c r="BA92" s="278"/>
      <c r="BB92" s="278"/>
      <c r="BC92" s="278"/>
      <c r="BD92" s="278"/>
      <c r="BE92" s="278"/>
    </row>
  </sheetData>
  <mergeCells count="232">
    <mergeCell ref="W91:BE92"/>
    <mergeCell ref="W78:BE78"/>
    <mergeCell ref="W79:AC79"/>
    <mergeCell ref="AD79:AI79"/>
    <mergeCell ref="AL79:AQ79"/>
    <mergeCell ref="AX79:BA79"/>
    <mergeCell ref="W81:AC81"/>
    <mergeCell ref="AD81:AM81"/>
    <mergeCell ref="AO81:AU81"/>
    <mergeCell ref="AV81:BE81"/>
    <mergeCell ref="W46:AB46"/>
    <mergeCell ref="AD46:AE46"/>
    <mergeCell ref="AI46:AN46"/>
    <mergeCell ref="AU46:AZ46"/>
    <mergeCell ref="W53:BE54"/>
    <mergeCell ref="W84:AB84"/>
    <mergeCell ref="AD84:AE84"/>
    <mergeCell ref="AI84:AN84"/>
    <mergeCell ref="AU84:AZ84"/>
    <mergeCell ref="W76:BE76"/>
    <mergeCell ref="W61:AC61"/>
    <mergeCell ref="AD61:AM61"/>
    <mergeCell ref="W64:AB64"/>
    <mergeCell ref="AD64:AE64"/>
    <mergeCell ref="AI64:AN64"/>
    <mergeCell ref="AU64:AZ64"/>
    <mergeCell ref="W71:BE72"/>
    <mergeCell ref="AO61:AU61"/>
    <mergeCell ref="AV61:BE61"/>
    <mergeCell ref="W37:BE37"/>
    <mergeCell ref="W39:BE40"/>
    <mergeCell ref="W41:AC41"/>
    <mergeCell ref="AD41:AI41"/>
    <mergeCell ref="AL41:AQ41"/>
    <mergeCell ref="AX41:BA41"/>
    <mergeCell ref="W43:AC43"/>
    <mergeCell ref="AD43:AM43"/>
    <mergeCell ref="AO43:AU43"/>
    <mergeCell ref="AV43:BE43"/>
    <mergeCell ref="S17:S18"/>
    <mergeCell ref="T17:T18"/>
    <mergeCell ref="U17:U18"/>
    <mergeCell ref="S19:S20"/>
    <mergeCell ref="T19:T20"/>
    <mergeCell ref="U19:U20"/>
    <mergeCell ref="S21:S22"/>
    <mergeCell ref="T21:T22"/>
    <mergeCell ref="U21:U22"/>
    <mergeCell ref="S11:S12"/>
    <mergeCell ref="T11:T12"/>
    <mergeCell ref="U11:U12"/>
    <mergeCell ref="S13:S14"/>
    <mergeCell ref="T13:T14"/>
    <mergeCell ref="U13:U14"/>
    <mergeCell ref="S15:S16"/>
    <mergeCell ref="T15:T16"/>
    <mergeCell ref="U15:U16"/>
    <mergeCell ref="A35:A36"/>
    <mergeCell ref="B35:C36"/>
    <mergeCell ref="D35:D36"/>
    <mergeCell ref="A29:A30"/>
    <mergeCell ref="B29:C30"/>
    <mergeCell ref="A2:U3"/>
    <mergeCell ref="C4:U4"/>
    <mergeCell ref="O5:Q6"/>
    <mergeCell ref="R5:T5"/>
    <mergeCell ref="R6:T6"/>
    <mergeCell ref="S7:S8"/>
    <mergeCell ref="T7:T8"/>
    <mergeCell ref="U7:U8"/>
    <mergeCell ref="S9:S10"/>
    <mergeCell ref="T9:T10"/>
    <mergeCell ref="U9:U10"/>
    <mergeCell ref="A4:B6"/>
    <mergeCell ref="A7:A10"/>
    <mergeCell ref="C7:E10"/>
    <mergeCell ref="B7:B10"/>
    <mergeCell ref="O7:O8"/>
    <mergeCell ref="P7:P8"/>
    <mergeCell ref="Q7:Q8"/>
    <mergeCell ref="R7:R8"/>
    <mergeCell ref="B19:B22"/>
    <mergeCell ref="C19:C20"/>
    <mergeCell ref="D19:D20"/>
    <mergeCell ref="E19:E20"/>
    <mergeCell ref="F19:F20"/>
    <mergeCell ref="A31:A32"/>
    <mergeCell ref="B31:C32"/>
    <mergeCell ref="D31:D32"/>
    <mergeCell ref="A33:A34"/>
    <mergeCell ref="B33:C34"/>
    <mergeCell ref="D33:D34"/>
    <mergeCell ref="A23:A26"/>
    <mergeCell ref="B23:B26"/>
    <mergeCell ref="C23:C24"/>
    <mergeCell ref="D23:D24"/>
    <mergeCell ref="E23:E24"/>
    <mergeCell ref="F23:F24"/>
    <mergeCell ref="C25:C26"/>
    <mergeCell ref="E25:E26"/>
    <mergeCell ref="F25:F26"/>
    <mergeCell ref="E27:Q28"/>
    <mergeCell ref="E29:Q30"/>
    <mergeCell ref="E31:Q32"/>
    <mergeCell ref="E33:Q34"/>
    <mergeCell ref="A27:A28"/>
    <mergeCell ref="B27:C28"/>
    <mergeCell ref="D27:D28"/>
    <mergeCell ref="W58:BE58"/>
    <mergeCell ref="W59:AC59"/>
    <mergeCell ref="AD59:AI59"/>
    <mergeCell ref="AL59:AQ59"/>
    <mergeCell ref="AX59:BA59"/>
    <mergeCell ref="Q21:Q22"/>
    <mergeCell ref="I21:I22"/>
    <mergeCell ref="J21:J22"/>
    <mergeCell ref="K21:K22"/>
    <mergeCell ref="O21:O22"/>
    <mergeCell ref="P21:P22"/>
    <mergeCell ref="A19:A22"/>
    <mergeCell ref="I19:I20"/>
    <mergeCell ref="J19:J20"/>
    <mergeCell ref="K19:K20"/>
    <mergeCell ref="L19:N22"/>
    <mergeCell ref="Q19:Q20"/>
    <mergeCell ref="D21:D22"/>
    <mergeCell ref="E21:E22"/>
    <mergeCell ref="F21:F22"/>
    <mergeCell ref="G21:G22"/>
    <mergeCell ref="U23:U24"/>
    <mergeCell ref="J25:J26"/>
    <mergeCell ref="K25:K26"/>
    <mergeCell ref="R25:R26"/>
    <mergeCell ref="S25:S26"/>
    <mergeCell ref="T25:T26"/>
    <mergeCell ref="D25:D26"/>
    <mergeCell ref="G23:G24"/>
    <mergeCell ref="H23:H24"/>
    <mergeCell ref="I23:I24"/>
    <mergeCell ref="G25:G26"/>
    <mergeCell ref="H25:H26"/>
    <mergeCell ref="I25:I26"/>
    <mergeCell ref="U25:U26"/>
    <mergeCell ref="C21:C22"/>
    <mergeCell ref="Q17:Q18"/>
    <mergeCell ref="R19:R20"/>
    <mergeCell ref="F15:F16"/>
    <mergeCell ref="D29:D30"/>
    <mergeCell ref="J23:J24"/>
    <mergeCell ref="K23:K24"/>
    <mergeCell ref="O23:Q26"/>
    <mergeCell ref="R23:R24"/>
    <mergeCell ref="G19:G20"/>
    <mergeCell ref="H19:H20"/>
    <mergeCell ref="O19:O20"/>
    <mergeCell ref="P19:P20"/>
    <mergeCell ref="C15:C16"/>
    <mergeCell ref="D15:D16"/>
    <mergeCell ref="P17:P18"/>
    <mergeCell ref="H21:H22"/>
    <mergeCell ref="O15:O16"/>
    <mergeCell ref="P15:P16"/>
    <mergeCell ref="E35:Q36"/>
    <mergeCell ref="S37:T37"/>
    <mergeCell ref="Q13:Q14"/>
    <mergeCell ref="R13:R14"/>
    <mergeCell ref="Q11:Q12"/>
    <mergeCell ref="R11:R12"/>
    <mergeCell ref="E13:E14"/>
    <mergeCell ref="I13:I14"/>
    <mergeCell ref="J13:J14"/>
    <mergeCell ref="K13:K14"/>
    <mergeCell ref="K11:K12"/>
    <mergeCell ref="O13:O14"/>
    <mergeCell ref="P13:P14"/>
    <mergeCell ref="N15:N16"/>
    <mergeCell ref="N17:N18"/>
    <mergeCell ref="Q15:Q16"/>
    <mergeCell ref="R15:R16"/>
    <mergeCell ref="R17:R18"/>
    <mergeCell ref="S23:S24"/>
    <mergeCell ref="T23:T24"/>
    <mergeCell ref="R21:R22"/>
    <mergeCell ref="E15:E16"/>
    <mergeCell ref="G15:G16"/>
    <mergeCell ref="O17:O18"/>
    <mergeCell ref="A15:A18"/>
    <mergeCell ref="B15:B18"/>
    <mergeCell ref="C17:C18"/>
    <mergeCell ref="D17:D18"/>
    <mergeCell ref="E17:E18"/>
    <mergeCell ref="F17:F18"/>
    <mergeCell ref="G17:G18"/>
    <mergeCell ref="L15:L16"/>
    <mergeCell ref="M15:M16"/>
    <mergeCell ref="H17:H18"/>
    <mergeCell ref="L17:L18"/>
    <mergeCell ref="M17:M18"/>
    <mergeCell ref="H15:H16"/>
    <mergeCell ref="I15:K18"/>
    <mergeCell ref="O11:O12"/>
    <mergeCell ref="P11:P12"/>
    <mergeCell ref="A11:A14"/>
    <mergeCell ref="C11:C12"/>
    <mergeCell ref="D11:D12"/>
    <mergeCell ref="E11:E12"/>
    <mergeCell ref="F11:H14"/>
    <mergeCell ref="I11:I12"/>
    <mergeCell ref="J11:J12"/>
    <mergeCell ref="B11:B14"/>
    <mergeCell ref="C13:C14"/>
    <mergeCell ref="D13:D14"/>
    <mergeCell ref="R9:R10"/>
    <mergeCell ref="C5:E6"/>
    <mergeCell ref="F5:H6"/>
    <mergeCell ref="I5:K6"/>
    <mergeCell ref="L5:N6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G7:G8"/>
    <mergeCell ref="H7:H8"/>
    <mergeCell ref="F9:F10"/>
    <mergeCell ref="G9:G10"/>
    <mergeCell ref="F7:F8"/>
  </mergeCells>
  <pageMargins left="0.59055118110236227" right="0" top="0.78740157480314965" bottom="0.78740157480314965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V96"/>
  <sheetViews>
    <sheetView showGridLines="0" topLeftCell="A4" zoomScaleNormal="100" workbookViewId="0">
      <selection activeCell="Z13" sqref="Z13"/>
    </sheetView>
  </sheetViews>
  <sheetFormatPr defaultRowHeight="15"/>
  <cols>
    <col min="1" max="1" width="5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22" max="222" width="4" customWidth="1"/>
    <col min="223" max="223" width="35.28515625" bestFit="1" customWidth="1"/>
    <col min="224" max="224" width="4.28515625" customWidth="1"/>
    <col min="225" max="225" width="1.42578125" customWidth="1"/>
    <col min="226" max="227" width="4.28515625" customWidth="1"/>
    <col min="228" max="228" width="1.42578125" customWidth="1"/>
    <col min="229" max="230" width="4.28515625" customWidth="1"/>
    <col min="231" max="231" width="1.42578125" customWidth="1"/>
    <col min="232" max="233" width="4.28515625" customWidth="1"/>
    <col min="234" max="234" width="1.42578125" customWidth="1"/>
    <col min="235" max="235" width="4.28515625" customWidth="1"/>
    <col min="236" max="236" width="4.7109375" customWidth="1"/>
    <col min="237" max="237" width="1.42578125" customWidth="1"/>
    <col min="238" max="238" width="4.7109375" customWidth="1"/>
    <col min="239" max="239" width="6.7109375" bestFit="1" customWidth="1"/>
    <col min="478" max="478" width="4" customWidth="1"/>
    <col min="479" max="479" width="35.28515625" bestFit="1" customWidth="1"/>
    <col min="480" max="480" width="4.28515625" customWidth="1"/>
    <col min="481" max="481" width="1.42578125" customWidth="1"/>
    <col min="482" max="483" width="4.28515625" customWidth="1"/>
    <col min="484" max="484" width="1.42578125" customWidth="1"/>
    <col min="485" max="486" width="4.28515625" customWidth="1"/>
    <col min="487" max="487" width="1.42578125" customWidth="1"/>
    <col min="488" max="489" width="4.28515625" customWidth="1"/>
    <col min="490" max="490" width="1.42578125" customWidth="1"/>
    <col min="491" max="491" width="4.28515625" customWidth="1"/>
    <col min="492" max="492" width="4.7109375" customWidth="1"/>
    <col min="493" max="493" width="1.42578125" customWidth="1"/>
    <col min="494" max="494" width="4.7109375" customWidth="1"/>
    <col min="495" max="495" width="6.7109375" bestFit="1" customWidth="1"/>
    <col min="734" max="734" width="4" customWidth="1"/>
    <col min="735" max="735" width="35.28515625" bestFit="1" customWidth="1"/>
    <col min="736" max="736" width="4.28515625" customWidth="1"/>
    <col min="737" max="737" width="1.42578125" customWidth="1"/>
    <col min="738" max="739" width="4.28515625" customWidth="1"/>
    <col min="740" max="740" width="1.42578125" customWidth="1"/>
    <col min="741" max="742" width="4.28515625" customWidth="1"/>
    <col min="743" max="743" width="1.42578125" customWidth="1"/>
    <col min="744" max="745" width="4.28515625" customWidth="1"/>
    <col min="746" max="746" width="1.42578125" customWidth="1"/>
    <col min="747" max="747" width="4.28515625" customWidth="1"/>
    <col min="748" max="748" width="4.7109375" customWidth="1"/>
    <col min="749" max="749" width="1.42578125" customWidth="1"/>
    <col min="750" max="750" width="4.7109375" customWidth="1"/>
    <col min="751" max="751" width="6.7109375" bestFit="1" customWidth="1"/>
    <col min="990" max="990" width="4" customWidth="1"/>
    <col min="991" max="991" width="35.28515625" bestFit="1" customWidth="1"/>
    <col min="992" max="992" width="4.28515625" customWidth="1"/>
    <col min="993" max="993" width="1.42578125" customWidth="1"/>
    <col min="994" max="995" width="4.28515625" customWidth="1"/>
    <col min="996" max="996" width="1.42578125" customWidth="1"/>
    <col min="997" max="998" width="4.28515625" customWidth="1"/>
    <col min="999" max="999" width="1.42578125" customWidth="1"/>
    <col min="1000" max="1001" width="4.28515625" customWidth="1"/>
    <col min="1002" max="1002" width="1.42578125" customWidth="1"/>
    <col min="1003" max="1003" width="4.28515625" customWidth="1"/>
    <col min="1004" max="1004" width="4.7109375" customWidth="1"/>
    <col min="1005" max="1005" width="1.42578125" customWidth="1"/>
    <col min="1006" max="1006" width="4.7109375" customWidth="1"/>
    <col min="1007" max="1007" width="6.7109375" bestFit="1" customWidth="1"/>
    <col min="1246" max="1246" width="4" customWidth="1"/>
    <col min="1247" max="1247" width="35.28515625" bestFit="1" customWidth="1"/>
    <col min="1248" max="1248" width="4.28515625" customWidth="1"/>
    <col min="1249" max="1249" width="1.42578125" customWidth="1"/>
    <col min="1250" max="1251" width="4.28515625" customWidth="1"/>
    <col min="1252" max="1252" width="1.42578125" customWidth="1"/>
    <col min="1253" max="1254" width="4.28515625" customWidth="1"/>
    <col min="1255" max="1255" width="1.42578125" customWidth="1"/>
    <col min="1256" max="1257" width="4.28515625" customWidth="1"/>
    <col min="1258" max="1258" width="1.42578125" customWidth="1"/>
    <col min="1259" max="1259" width="4.28515625" customWidth="1"/>
    <col min="1260" max="1260" width="4.7109375" customWidth="1"/>
    <col min="1261" max="1261" width="1.42578125" customWidth="1"/>
    <col min="1262" max="1262" width="4.7109375" customWidth="1"/>
    <col min="1263" max="1263" width="6.7109375" bestFit="1" customWidth="1"/>
    <col min="1502" max="1502" width="4" customWidth="1"/>
    <col min="1503" max="1503" width="35.28515625" bestFit="1" customWidth="1"/>
    <col min="1504" max="1504" width="4.28515625" customWidth="1"/>
    <col min="1505" max="1505" width="1.42578125" customWidth="1"/>
    <col min="1506" max="1507" width="4.28515625" customWidth="1"/>
    <col min="1508" max="1508" width="1.42578125" customWidth="1"/>
    <col min="1509" max="1510" width="4.28515625" customWidth="1"/>
    <col min="1511" max="1511" width="1.42578125" customWidth="1"/>
    <col min="1512" max="1513" width="4.28515625" customWidth="1"/>
    <col min="1514" max="1514" width="1.42578125" customWidth="1"/>
    <col min="1515" max="1515" width="4.28515625" customWidth="1"/>
    <col min="1516" max="1516" width="4.7109375" customWidth="1"/>
    <col min="1517" max="1517" width="1.42578125" customWidth="1"/>
    <col min="1518" max="1518" width="4.7109375" customWidth="1"/>
    <col min="1519" max="1519" width="6.7109375" bestFit="1" customWidth="1"/>
    <col min="1758" max="1758" width="4" customWidth="1"/>
    <col min="1759" max="1759" width="35.28515625" bestFit="1" customWidth="1"/>
    <col min="1760" max="1760" width="4.28515625" customWidth="1"/>
    <col min="1761" max="1761" width="1.42578125" customWidth="1"/>
    <col min="1762" max="1763" width="4.28515625" customWidth="1"/>
    <col min="1764" max="1764" width="1.42578125" customWidth="1"/>
    <col min="1765" max="1766" width="4.28515625" customWidth="1"/>
    <col min="1767" max="1767" width="1.42578125" customWidth="1"/>
    <col min="1768" max="1769" width="4.28515625" customWidth="1"/>
    <col min="1770" max="1770" width="1.42578125" customWidth="1"/>
    <col min="1771" max="1771" width="4.28515625" customWidth="1"/>
    <col min="1772" max="1772" width="4.7109375" customWidth="1"/>
    <col min="1773" max="1773" width="1.42578125" customWidth="1"/>
    <col min="1774" max="1774" width="4.7109375" customWidth="1"/>
    <col min="1775" max="1775" width="6.7109375" bestFit="1" customWidth="1"/>
    <col min="2014" max="2014" width="4" customWidth="1"/>
    <col min="2015" max="2015" width="35.28515625" bestFit="1" customWidth="1"/>
    <col min="2016" max="2016" width="4.28515625" customWidth="1"/>
    <col min="2017" max="2017" width="1.42578125" customWidth="1"/>
    <col min="2018" max="2019" width="4.28515625" customWidth="1"/>
    <col min="2020" max="2020" width="1.42578125" customWidth="1"/>
    <col min="2021" max="2022" width="4.28515625" customWidth="1"/>
    <col min="2023" max="2023" width="1.42578125" customWidth="1"/>
    <col min="2024" max="2025" width="4.28515625" customWidth="1"/>
    <col min="2026" max="2026" width="1.42578125" customWidth="1"/>
    <col min="2027" max="2027" width="4.28515625" customWidth="1"/>
    <col min="2028" max="2028" width="4.7109375" customWidth="1"/>
    <col min="2029" max="2029" width="1.42578125" customWidth="1"/>
    <col min="2030" max="2030" width="4.7109375" customWidth="1"/>
    <col min="2031" max="2031" width="6.7109375" bestFit="1" customWidth="1"/>
    <col min="2270" max="2270" width="4" customWidth="1"/>
    <col min="2271" max="2271" width="35.28515625" bestFit="1" customWidth="1"/>
    <col min="2272" max="2272" width="4.28515625" customWidth="1"/>
    <col min="2273" max="2273" width="1.42578125" customWidth="1"/>
    <col min="2274" max="2275" width="4.28515625" customWidth="1"/>
    <col min="2276" max="2276" width="1.42578125" customWidth="1"/>
    <col min="2277" max="2278" width="4.28515625" customWidth="1"/>
    <col min="2279" max="2279" width="1.42578125" customWidth="1"/>
    <col min="2280" max="2281" width="4.28515625" customWidth="1"/>
    <col min="2282" max="2282" width="1.42578125" customWidth="1"/>
    <col min="2283" max="2283" width="4.28515625" customWidth="1"/>
    <col min="2284" max="2284" width="4.7109375" customWidth="1"/>
    <col min="2285" max="2285" width="1.42578125" customWidth="1"/>
    <col min="2286" max="2286" width="4.7109375" customWidth="1"/>
    <col min="2287" max="2287" width="6.7109375" bestFit="1" customWidth="1"/>
    <col min="2526" max="2526" width="4" customWidth="1"/>
    <col min="2527" max="2527" width="35.28515625" bestFit="1" customWidth="1"/>
    <col min="2528" max="2528" width="4.28515625" customWidth="1"/>
    <col min="2529" max="2529" width="1.42578125" customWidth="1"/>
    <col min="2530" max="2531" width="4.28515625" customWidth="1"/>
    <col min="2532" max="2532" width="1.42578125" customWidth="1"/>
    <col min="2533" max="2534" width="4.28515625" customWidth="1"/>
    <col min="2535" max="2535" width="1.42578125" customWidth="1"/>
    <col min="2536" max="2537" width="4.28515625" customWidth="1"/>
    <col min="2538" max="2538" width="1.42578125" customWidth="1"/>
    <col min="2539" max="2539" width="4.28515625" customWidth="1"/>
    <col min="2540" max="2540" width="4.7109375" customWidth="1"/>
    <col min="2541" max="2541" width="1.42578125" customWidth="1"/>
    <col min="2542" max="2542" width="4.7109375" customWidth="1"/>
    <col min="2543" max="2543" width="6.7109375" bestFit="1" customWidth="1"/>
    <col min="2782" max="2782" width="4" customWidth="1"/>
    <col min="2783" max="2783" width="35.28515625" bestFit="1" customWidth="1"/>
    <col min="2784" max="2784" width="4.28515625" customWidth="1"/>
    <col min="2785" max="2785" width="1.42578125" customWidth="1"/>
    <col min="2786" max="2787" width="4.28515625" customWidth="1"/>
    <col min="2788" max="2788" width="1.42578125" customWidth="1"/>
    <col min="2789" max="2790" width="4.28515625" customWidth="1"/>
    <col min="2791" max="2791" width="1.42578125" customWidth="1"/>
    <col min="2792" max="2793" width="4.28515625" customWidth="1"/>
    <col min="2794" max="2794" width="1.42578125" customWidth="1"/>
    <col min="2795" max="2795" width="4.28515625" customWidth="1"/>
    <col min="2796" max="2796" width="4.7109375" customWidth="1"/>
    <col min="2797" max="2797" width="1.42578125" customWidth="1"/>
    <col min="2798" max="2798" width="4.7109375" customWidth="1"/>
    <col min="2799" max="2799" width="6.7109375" bestFit="1" customWidth="1"/>
    <col min="3038" max="3038" width="4" customWidth="1"/>
    <col min="3039" max="3039" width="35.28515625" bestFit="1" customWidth="1"/>
    <col min="3040" max="3040" width="4.28515625" customWidth="1"/>
    <col min="3041" max="3041" width="1.42578125" customWidth="1"/>
    <col min="3042" max="3043" width="4.28515625" customWidth="1"/>
    <col min="3044" max="3044" width="1.42578125" customWidth="1"/>
    <col min="3045" max="3046" width="4.28515625" customWidth="1"/>
    <col min="3047" max="3047" width="1.42578125" customWidth="1"/>
    <col min="3048" max="3049" width="4.28515625" customWidth="1"/>
    <col min="3050" max="3050" width="1.42578125" customWidth="1"/>
    <col min="3051" max="3051" width="4.28515625" customWidth="1"/>
    <col min="3052" max="3052" width="4.7109375" customWidth="1"/>
    <col min="3053" max="3053" width="1.42578125" customWidth="1"/>
    <col min="3054" max="3054" width="4.7109375" customWidth="1"/>
    <col min="3055" max="3055" width="6.7109375" bestFit="1" customWidth="1"/>
    <col min="3294" max="3294" width="4" customWidth="1"/>
    <col min="3295" max="3295" width="35.28515625" bestFit="1" customWidth="1"/>
    <col min="3296" max="3296" width="4.28515625" customWidth="1"/>
    <col min="3297" max="3297" width="1.42578125" customWidth="1"/>
    <col min="3298" max="3299" width="4.28515625" customWidth="1"/>
    <col min="3300" max="3300" width="1.42578125" customWidth="1"/>
    <col min="3301" max="3302" width="4.28515625" customWidth="1"/>
    <col min="3303" max="3303" width="1.42578125" customWidth="1"/>
    <col min="3304" max="3305" width="4.28515625" customWidth="1"/>
    <col min="3306" max="3306" width="1.42578125" customWidth="1"/>
    <col min="3307" max="3307" width="4.28515625" customWidth="1"/>
    <col min="3308" max="3308" width="4.7109375" customWidth="1"/>
    <col min="3309" max="3309" width="1.42578125" customWidth="1"/>
    <col min="3310" max="3310" width="4.7109375" customWidth="1"/>
    <col min="3311" max="3311" width="6.7109375" bestFit="1" customWidth="1"/>
    <col min="3550" max="3550" width="4" customWidth="1"/>
    <col min="3551" max="3551" width="35.28515625" bestFit="1" customWidth="1"/>
    <col min="3552" max="3552" width="4.28515625" customWidth="1"/>
    <col min="3553" max="3553" width="1.42578125" customWidth="1"/>
    <col min="3554" max="3555" width="4.28515625" customWidth="1"/>
    <col min="3556" max="3556" width="1.42578125" customWidth="1"/>
    <col min="3557" max="3558" width="4.28515625" customWidth="1"/>
    <col min="3559" max="3559" width="1.42578125" customWidth="1"/>
    <col min="3560" max="3561" width="4.28515625" customWidth="1"/>
    <col min="3562" max="3562" width="1.42578125" customWidth="1"/>
    <col min="3563" max="3563" width="4.28515625" customWidth="1"/>
    <col min="3564" max="3564" width="4.7109375" customWidth="1"/>
    <col min="3565" max="3565" width="1.42578125" customWidth="1"/>
    <col min="3566" max="3566" width="4.7109375" customWidth="1"/>
    <col min="3567" max="3567" width="6.7109375" bestFit="1" customWidth="1"/>
    <col min="3806" max="3806" width="4" customWidth="1"/>
    <col min="3807" max="3807" width="35.28515625" bestFit="1" customWidth="1"/>
    <col min="3808" max="3808" width="4.28515625" customWidth="1"/>
    <col min="3809" max="3809" width="1.42578125" customWidth="1"/>
    <col min="3810" max="3811" width="4.28515625" customWidth="1"/>
    <col min="3812" max="3812" width="1.42578125" customWidth="1"/>
    <col min="3813" max="3814" width="4.28515625" customWidth="1"/>
    <col min="3815" max="3815" width="1.42578125" customWidth="1"/>
    <col min="3816" max="3817" width="4.28515625" customWidth="1"/>
    <col min="3818" max="3818" width="1.42578125" customWidth="1"/>
    <col min="3819" max="3819" width="4.28515625" customWidth="1"/>
    <col min="3820" max="3820" width="4.7109375" customWidth="1"/>
    <col min="3821" max="3821" width="1.42578125" customWidth="1"/>
    <col min="3822" max="3822" width="4.7109375" customWidth="1"/>
    <col min="3823" max="3823" width="6.7109375" bestFit="1" customWidth="1"/>
    <col min="4062" max="4062" width="4" customWidth="1"/>
    <col min="4063" max="4063" width="35.28515625" bestFit="1" customWidth="1"/>
    <col min="4064" max="4064" width="4.28515625" customWidth="1"/>
    <col min="4065" max="4065" width="1.42578125" customWidth="1"/>
    <col min="4066" max="4067" width="4.28515625" customWidth="1"/>
    <col min="4068" max="4068" width="1.42578125" customWidth="1"/>
    <col min="4069" max="4070" width="4.28515625" customWidth="1"/>
    <col min="4071" max="4071" width="1.42578125" customWidth="1"/>
    <col min="4072" max="4073" width="4.28515625" customWidth="1"/>
    <col min="4074" max="4074" width="1.42578125" customWidth="1"/>
    <col min="4075" max="4075" width="4.28515625" customWidth="1"/>
    <col min="4076" max="4076" width="4.7109375" customWidth="1"/>
    <col min="4077" max="4077" width="1.42578125" customWidth="1"/>
    <col min="4078" max="4078" width="4.7109375" customWidth="1"/>
    <col min="4079" max="4079" width="6.7109375" bestFit="1" customWidth="1"/>
    <col min="4318" max="4318" width="4" customWidth="1"/>
    <col min="4319" max="4319" width="35.28515625" bestFit="1" customWidth="1"/>
    <col min="4320" max="4320" width="4.28515625" customWidth="1"/>
    <col min="4321" max="4321" width="1.42578125" customWidth="1"/>
    <col min="4322" max="4323" width="4.28515625" customWidth="1"/>
    <col min="4324" max="4324" width="1.42578125" customWidth="1"/>
    <col min="4325" max="4326" width="4.28515625" customWidth="1"/>
    <col min="4327" max="4327" width="1.42578125" customWidth="1"/>
    <col min="4328" max="4329" width="4.28515625" customWidth="1"/>
    <col min="4330" max="4330" width="1.42578125" customWidth="1"/>
    <col min="4331" max="4331" width="4.28515625" customWidth="1"/>
    <col min="4332" max="4332" width="4.7109375" customWidth="1"/>
    <col min="4333" max="4333" width="1.42578125" customWidth="1"/>
    <col min="4334" max="4334" width="4.7109375" customWidth="1"/>
    <col min="4335" max="4335" width="6.7109375" bestFit="1" customWidth="1"/>
    <col min="4574" max="4574" width="4" customWidth="1"/>
    <col min="4575" max="4575" width="35.28515625" bestFit="1" customWidth="1"/>
    <col min="4576" max="4576" width="4.28515625" customWidth="1"/>
    <col min="4577" max="4577" width="1.42578125" customWidth="1"/>
    <col min="4578" max="4579" width="4.28515625" customWidth="1"/>
    <col min="4580" max="4580" width="1.42578125" customWidth="1"/>
    <col min="4581" max="4582" width="4.28515625" customWidth="1"/>
    <col min="4583" max="4583" width="1.42578125" customWidth="1"/>
    <col min="4584" max="4585" width="4.28515625" customWidth="1"/>
    <col min="4586" max="4586" width="1.42578125" customWidth="1"/>
    <col min="4587" max="4587" width="4.28515625" customWidth="1"/>
    <col min="4588" max="4588" width="4.7109375" customWidth="1"/>
    <col min="4589" max="4589" width="1.42578125" customWidth="1"/>
    <col min="4590" max="4590" width="4.7109375" customWidth="1"/>
    <col min="4591" max="4591" width="6.7109375" bestFit="1" customWidth="1"/>
    <col min="4830" max="4830" width="4" customWidth="1"/>
    <col min="4831" max="4831" width="35.28515625" bestFit="1" customWidth="1"/>
    <col min="4832" max="4832" width="4.28515625" customWidth="1"/>
    <col min="4833" max="4833" width="1.42578125" customWidth="1"/>
    <col min="4834" max="4835" width="4.28515625" customWidth="1"/>
    <col min="4836" max="4836" width="1.42578125" customWidth="1"/>
    <col min="4837" max="4838" width="4.28515625" customWidth="1"/>
    <col min="4839" max="4839" width="1.42578125" customWidth="1"/>
    <col min="4840" max="4841" width="4.28515625" customWidth="1"/>
    <col min="4842" max="4842" width="1.42578125" customWidth="1"/>
    <col min="4843" max="4843" width="4.28515625" customWidth="1"/>
    <col min="4844" max="4844" width="4.7109375" customWidth="1"/>
    <col min="4845" max="4845" width="1.42578125" customWidth="1"/>
    <col min="4846" max="4846" width="4.7109375" customWidth="1"/>
    <col min="4847" max="4847" width="6.7109375" bestFit="1" customWidth="1"/>
    <col min="5086" max="5086" width="4" customWidth="1"/>
    <col min="5087" max="5087" width="35.28515625" bestFit="1" customWidth="1"/>
    <col min="5088" max="5088" width="4.28515625" customWidth="1"/>
    <col min="5089" max="5089" width="1.42578125" customWidth="1"/>
    <col min="5090" max="5091" width="4.28515625" customWidth="1"/>
    <col min="5092" max="5092" width="1.42578125" customWidth="1"/>
    <col min="5093" max="5094" width="4.28515625" customWidth="1"/>
    <col min="5095" max="5095" width="1.42578125" customWidth="1"/>
    <col min="5096" max="5097" width="4.28515625" customWidth="1"/>
    <col min="5098" max="5098" width="1.42578125" customWidth="1"/>
    <col min="5099" max="5099" width="4.28515625" customWidth="1"/>
    <col min="5100" max="5100" width="4.7109375" customWidth="1"/>
    <col min="5101" max="5101" width="1.42578125" customWidth="1"/>
    <col min="5102" max="5102" width="4.7109375" customWidth="1"/>
    <col min="5103" max="5103" width="6.7109375" bestFit="1" customWidth="1"/>
    <col min="5342" max="5342" width="4" customWidth="1"/>
    <col min="5343" max="5343" width="35.28515625" bestFit="1" customWidth="1"/>
    <col min="5344" max="5344" width="4.28515625" customWidth="1"/>
    <col min="5345" max="5345" width="1.42578125" customWidth="1"/>
    <col min="5346" max="5347" width="4.28515625" customWidth="1"/>
    <col min="5348" max="5348" width="1.42578125" customWidth="1"/>
    <col min="5349" max="5350" width="4.28515625" customWidth="1"/>
    <col min="5351" max="5351" width="1.42578125" customWidth="1"/>
    <col min="5352" max="5353" width="4.28515625" customWidth="1"/>
    <col min="5354" max="5354" width="1.42578125" customWidth="1"/>
    <col min="5355" max="5355" width="4.28515625" customWidth="1"/>
    <col min="5356" max="5356" width="4.7109375" customWidth="1"/>
    <col min="5357" max="5357" width="1.42578125" customWidth="1"/>
    <col min="5358" max="5358" width="4.7109375" customWidth="1"/>
    <col min="5359" max="5359" width="6.7109375" bestFit="1" customWidth="1"/>
    <col min="5598" max="5598" width="4" customWidth="1"/>
    <col min="5599" max="5599" width="35.28515625" bestFit="1" customWidth="1"/>
    <col min="5600" max="5600" width="4.28515625" customWidth="1"/>
    <col min="5601" max="5601" width="1.42578125" customWidth="1"/>
    <col min="5602" max="5603" width="4.28515625" customWidth="1"/>
    <col min="5604" max="5604" width="1.42578125" customWidth="1"/>
    <col min="5605" max="5606" width="4.28515625" customWidth="1"/>
    <col min="5607" max="5607" width="1.42578125" customWidth="1"/>
    <col min="5608" max="5609" width="4.28515625" customWidth="1"/>
    <col min="5610" max="5610" width="1.42578125" customWidth="1"/>
    <col min="5611" max="5611" width="4.28515625" customWidth="1"/>
    <col min="5612" max="5612" width="4.7109375" customWidth="1"/>
    <col min="5613" max="5613" width="1.42578125" customWidth="1"/>
    <col min="5614" max="5614" width="4.7109375" customWidth="1"/>
    <col min="5615" max="5615" width="6.7109375" bestFit="1" customWidth="1"/>
    <col min="5854" max="5854" width="4" customWidth="1"/>
    <col min="5855" max="5855" width="35.28515625" bestFit="1" customWidth="1"/>
    <col min="5856" max="5856" width="4.28515625" customWidth="1"/>
    <col min="5857" max="5857" width="1.42578125" customWidth="1"/>
    <col min="5858" max="5859" width="4.28515625" customWidth="1"/>
    <col min="5860" max="5860" width="1.42578125" customWidth="1"/>
    <col min="5861" max="5862" width="4.28515625" customWidth="1"/>
    <col min="5863" max="5863" width="1.42578125" customWidth="1"/>
    <col min="5864" max="5865" width="4.28515625" customWidth="1"/>
    <col min="5866" max="5866" width="1.42578125" customWidth="1"/>
    <col min="5867" max="5867" width="4.28515625" customWidth="1"/>
    <col min="5868" max="5868" width="4.7109375" customWidth="1"/>
    <col min="5869" max="5869" width="1.42578125" customWidth="1"/>
    <col min="5870" max="5870" width="4.7109375" customWidth="1"/>
    <col min="5871" max="5871" width="6.7109375" bestFit="1" customWidth="1"/>
    <col min="6110" max="6110" width="4" customWidth="1"/>
    <col min="6111" max="6111" width="35.28515625" bestFit="1" customWidth="1"/>
    <col min="6112" max="6112" width="4.28515625" customWidth="1"/>
    <col min="6113" max="6113" width="1.42578125" customWidth="1"/>
    <col min="6114" max="6115" width="4.28515625" customWidth="1"/>
    <col min="6116" max="6116" width="1.42578125" customWidth="1"/>
    <col min="6117" max="6118" width="4.28515625" customWidth="1"/>
    <col min="6119" max="6119" width="1.42578125" customWidth="1"/>
    <col min="6120" max="6121" width="4.28515625" customWidth="1"/>
    <col min="6122" max="6122" width="1.42578125" customWidth="1"/>
    <col min="6123" max="6123" width="4.28515625" customWidth="1"/>
    <col min="6124" max="6124" width="4.7109375" customWidth="1"/>
    <col min="6125" max="6125" width="1.42578125" customWidth="1"/>
    <col min="6126" max="6126" width="4.7109375" customWidth="1"/>
    <col min="6127" max="6127" width="6.7109375" bestFit="1" customWidth="1"/>
    <col min="6366" max="6366" width="4" customWidth="1"/>
    <col min="6367" max="6367" width="35.28515625" bestFit="1" customWidth="1"/>
    <col min="6368" max="6368" width="4.28515625" customWidth="1"/>
    <col min="6369" max="6369" width="1.42578125" customWidth="1"/>
    <col min="6370" max="6371" width="4.28515625" customWidth="1"/>
    <col min="6372" max="6372" width="1.42578125" customWidth="1"/>
    <col min="6373" max="6374" width="4.28515625" customWidth="1"/>
    <col min="6375" max="6375" width="1.42578125" customWidth="1"/>
    <col min="6376" max="6377" width="4.28515625" customWidth="1"/>
    <col min="6378" max="6378" width="1.42578125" customWidth="1"/>
    <col min="6379" max="6379" width="4.28515625" customWidth="1"/>
    <col min="6380" max="6380" width="4.7109375" customWidth="1"/>
    <col min="6381" max="6381" width="1.42578125" customWidth="1"/>
    <col min="6382" max="6382" width="4.7109375" customWidth="1"/>
    <col min="6383" max="6383" width="6.7109375" bestFit="1" customWidth="1"/>
    <col min="6622" max="6622" width="4" customWidth="1"/>
    <col min="6623" max="6623" width="35.28515625" bestFit="1" customWidth="1"/>
    <col min="6624" max="6624" width="4.28515625" customWidth="1"/>
    <col min="6625" max="6625" width="1.42578125" customWidth="1"/>
    <col min="6626" max="6627" width="4.28515625" customWidth="1"/>
    <col min="6628" max="6628" width="1.42578125" customWidth="1"/>
    <col min="6629" max="6630" width="4.28515625" customWidth="1"/>
    <col min="6631" max="6631" width="1.42578125" customWidth="1"/>
    <col min="6632" max="6633" width="4.28515625" customWidth="1"/>
    <col min="6634" max="6634" width="1.42578125" customWidth="1"/>
    <col min="6635" max="6635" width="4.28515625" customWidth="1"/>
    <col min="6636" max="6636" width="4.7109375" customWidth="1"/>
    <col min="6637" max="6637" width="1.42578125" customWidth="1"/>
    <col min="6638" max="6638" width="4.7109375" customWidth="1"/>
    <col min="6639" max="6639" width="6.7109375" bestFit="1" customWidth="1"/>
    <col min="6878" max="6878" width="4" customWidth="1"/>
    <col min="6879" max="6879" width="35.28515625" bestFit="1" customWidth="1"/>
    <col min="6880" max="6880" width="4.28515625" customWidth="1"/>
    <col min="6881" max="6881" width="1.42578125" customWidth="1"/>
    <col min="6882" max="6883" width="4.28515625" customWidth="1"/>
    <col min="6884" max="6884" width="1.42578125" customWidth="1"/>
    <col min="6885" max="6886" width="4.28515625" customWidth="1"/>
    <col min="6887" max="6887" width="1.42578125" customWidth="1"/>
    <col min="6888" max="6889" width="4.28515625" customWidth="1"/>
    <col min="6890" max="6890" width="1.42578125" customWidth="1"/>
    <col min="6891" max="6891" width="4.28515625" customWidth="1"/>
    <col min="6892" max="6892" width="4.7109375" customWidth="1"/>
    <col min="6893" max="6893" width="1.42578125" customWidth="1"/>
    <col min="6894" max="6894" width="4.7109375" customWidth="1"/>
    <col min="6895" max="6895" width="6.7109375" bestFit="1" customWidth="1"/>
    <col min="7134" max="7134" width="4" customWidth="1"/>
    <col min="7135" max="7135" width="35.28515625" bestFit="1" customWidth="1"/>
    <col min="7136" max="7136" width="4.28515625" customWidth="1"/>
    <col min="7137" max="7137" width="1.42578125" customWidth="1"/>
    <col min="7138" max="7139" width="4.28515625" customWidth="1"/>
    <col min="7140" max="7140" width="1.42578125" customWidth="1"/>
    <col min="7141" max="7142" width="4.28515625" customWidth="1"/>
    <col min="7143" max="7143" width="1.42578125" customWidth="1"/>
    <col min="7144" max="7145" width="4.28515625" customWidth="1"/>
    <col min="7146" max="7146" width="1.42578125" customWidth="1"/>
    <col min="7147" max="7147" width="4.28515625" customWidth="1"/>
    <col min="7148" max="7148" width="4.7109375" customWidth="1"/>
    <col min="7149" max="7149" width="1.42578125" customWidth="1"/>
    <col min="7150" max="7150" width="4.7109375" customWidth="1"/>
    <col min="7151" max="7151" width="6.7109375" bestFit="1" customWidth="1"/>
    <col min="7390" max="7390" width="4" customWidth="1"/>
    <col min="7391" max="7391" width="35.28515625" bestFit="1" customWidth="1"/>
    <col min="7392" max="7392" width="4.28515625" customWidth="1"/>
    <col min="7393" max="7393" width="1.42578125" customWidth="1"/>
    <col min="7394" max="7395" width="4.28515625" customWidth="1"/>
    <col min="7396" max="7396" width="1.42578125" customWidth="1"/>
    <col min="7397" max="7398" width="4.28515625" customWidth="1"/>
    <col min="7399" max="7399" width="1.42578125" customWidth="1"/>
    <col min="7400" max="7401" width="4.28515625" customWidth="1"/>
    <col min="7402" max="7402" width="1.42578125" customWidth="1"/>
    <col min="7403" max="7403" width="4.28515625" customWidth="1"/>
    <col min="7404" max="7404" width="4.7109375" customWidth="1"/>
    <col min="7405" max="7405" width="1.42578125" customWidth="1"/>
    <col min="7406" max="7406" width="4.7109375" customWidth="1"/>
    <col min="7407" max="7407" width="6.7109375" bestFit="1" customWidth="1"/>
    <col min="7646" max="7646" width="4" customWidth="1"/>
    <col min="7647" max="7647" width="35.28515625" bestFit="1" customWidth="1"/>
    <col min="7648" max="7648" width="4.28515625" customWidth="1"/>
    <col min="7649" max="7649" width="1.42578125" customWidth="1"/>
    <col min="7650" max="7651" width="4.28515625" customWidth="1"/>
    <col min="7652" max="7652" width="1.42578125" customWidth="1"/>
    <col min="7653" max="7654" width="4.28515625" customWidth="1"/>
    <col min="7655" max="7655" width="1.42578125" customWidth="1"/>
    <col min="7656" max="7657" width="4.28515625" customWidth="1"/>
    <col min="7658" max="7658" width="1.42578125" customWidth="1"/>
    <col min="7659" max="7659" width="4.28515625" customWidth="1"/>
    <col min="7660" max="7660" width="4.7109375" customWidth="1"/>
    <col min="7661" max="7661" width="1.42578125" customWidth="1"/>
    <col min="7662" max="7662" width="4.7109375" customWidth="1"/>
    <col min="7663" max="7663" width="6.7109375" bestFit="1" customWidth="1"/>
    <col min="7902" max="7902" width="4" customWidth="1"/>
    <col min="7903" max="7903" width="35.28515625" bestFit="1" customWidth="1"/>
    <col min="7904" max="7904" width="4.28515625" customWidth="1"/>
    <col min="7905" max="7905" width="1.42578125" customWidth="1"/>
    <col min="7906" max="7907" width="4.28515625" customWidth="1"/>
    <col min="7908" max="7908" width="1.42578125" customWidth="1"/>
    <col min="7909" max="7910" width="4.28515625" customWidth="1"/>
    <col min="7911" max="7911" width="1.42578125" customWidth="1"/>
    <col min="7912" max="7913" width="4.28515625" customWidth="1"/>
    <col min="7914" max="7914" width="1.42578125" customWidth="1"/>
    <col min="7915" max="7915" width="4.28515625" customWidth="1"/>
    <col min="7916" max="7916" width="4.7109375" customWidth="1"/>
    <col min="7917" max="7917" width="1.42578125" customWidth="1"/>
    <col min="7918" max="7918" width="4.7109375" customWidth="1"/>
    <col min="7919" max="7919" width="6.7109375" bestFit="1" customWidth="1"/>
    <col min="8158" max="8158" width="4" customWidth="1"/>
    <col min="8159" max="8159" width="35.28515625" bestFit="1" customWidth="1"/>
    <col min="8160" max="8160" width="4.28515625" customWidth="1"/>
    <col min="8161" max="8161" width="1.42578125" customWidth="1"/>
    <col min="8162" max="8163" width="4.28515625" customWidth="1"/>
    <col min="8164" max="8164" width="1.42578125" customWidth="1"/>
    <col min="8165" max="8166" width="4.28515625" customWidth="1"/>
    <col min="8167" max="8167" width="1.42578125" customWidth="1"/>
    <col min="8168" max="8169" width="4.28515625" customWidth="1"/>
    <col min="8170" max="8170" width="1.42578125" customWidth="1"/>
    <col min="8171" max="8171" width="4.28515625" customWidth="1"/>
    <col min="8172" max="8172" width="4.7109375" customWidth="1"/>
    <col min="8173" max="8173" width="1.42578125" customWidth="1"/>
    <col min="8174" max="8174" width="4.7109375" customWidth="1"/>
    <col min="8175" max="8175" width="6.7109375" bestFit="1" customWidth="1"/>
    <col min="8414" max="8414" width="4" customWidth="1"/>
    <col min="8415" max="8415" width="35.28515625" bestFit="1" customWidth="1"/>
    <col min="8416" max="8416" width="4.28515625" customWidth="1"/>
    <col min="8417" max="8417" width="1.42578125" customWidth="1"/>
    <col min="8418" max="8419" width="4.28515625" customWidth="1"/>
    <col min="8420" max="8420" width="1.42578125" customWidth="1"/>
    <col min="8421" max="8422" width="4.28515625" customWidth="1"/>
    <col min="8423" max="8423" width="1.42578125" customWidth="1"/>
    <col min="8424" max="8425" width="4.28515625" customWidth="1"/>
    <col min="8426" max="8426" width="1.42578125" customWidth="1"/>
    <col min="8427" max="8427" width="4.28515625" customWidth="1"/>
    <col min="8428" max="8428" width="4.7109375" customWidth="1"/>
    <col min="8429" max="8429" width="1.42578125" customWidth="1"/>
    <col min="8430" max="8430" width="4.7109375" customWidth="1"/>
    <col min="8431" max="8431" width="6.7109375" bestFit="1" customWidth="1"/>
    <col min="8670" max="8670" width="4" customWidth="1"/>
    <col min="8671" max="8671" width="35.28515625" bestFit="1" customWidth="1"/>
    <col min="8672" max="8672" width="4.28515625" customWidth="1"/>
    <col min="8673" max="8673" width="1.42578125" customWidth="1"/>
    <col min="8674" max="8675" width="4.28515625" customWidth="1"/>
    <col min="8676" max="8676" width="1.42578125" customWidth="1"/>
    <col min="8677" max="8678" width="4.28515625" customWidth="1"/>
    <col min="8679" max="8679" width="1.42578125" customWidth="1"/>
    <col min="8680" max="8681" width="4.28515625" customWidth="1"/>
    <col min="8682" max="8682" width="1.42578125" customWidth="1"/>
    <col min="8683" max="8683" width="4.28515625" customWidth="1"/>
    <col min="8684" max="8684" width="4.7109375" customWidth="1"/>
    <col min="8685" max="8685" width="1.42578125" customWidth="1"/>
    <col min="8686" max="8686" width="4.7109375" customWidth="1"/>
    <col min="8687" max="8687" width="6.7109375" bestFit="1" customWidth="1"/>
    <col min="8926" max="8926" width="4" customWidth="1"/>
    <col min="8927" max="8927" width="35.28515625" bestFit="1" customWidth="1"/>
    <col min="8928" max="8928" width="4.28515625" customWidth="1"/>
    <col min="8929" max="8929" width="1.42578125" customWidth="1"/>
    <col min="8930" max="8931" width="4.28515625" customWidth="1"/>
    <col min="8932" max="8932" width="1.42578125" customWidth="1"/>
    <col min="8933" max="8934" width="4.28515625" customWidth="1"/>
    <col min="8935" max="8935" width="1.42578125" customWidth="1"/>
    <col min="8936" max="8937" width="4.28515625" customWidth="1"/>
    <col min="8938" max="8938" width="1.42578125" customWidth="1"/>
    <col min="8939" max="8939" width="4.28515625" customWidth="1"/>
    <col min="8940" max="8940" width="4.7109375" customWidth="1"/>
    <col min="8941" max="8941" width="1.42578125" customWidth="1"/>
    <col min="8942" max="8942" width="4.7109375" customWidth="1"/>
    <col min="8943" max="8943" width="6.7109375" bestFit="1" customWidth="1"/>
    <col min="9182" max="9182" width="4" customWidth="1"/>
    <col min="9183" max="9183" width="35.28515625" bestFit="1" customWidth="1"/>
    <col min="9184" max="9184" width="4.28515625" customWidth="1"/>
    <col min="9185" max="9185" width="1.42578125" customWidth="1"/>
    <col min="9186" max="9187" width="4.28515625" customWidth="1"/>
    <col min="9188" max="9188" width="1.42578125" customWidth="1"/>
    <col min="9189" max="9190" width="4.28515625" customWidth="1"/>
    <col min="9191" max="9191" width="1.42578125" customWidth="1"/>
    <col min="9192" max="9193" width="4.28515625" customWidth="1"/>
    <col min="9194" max="9194" width="1.42578125" customWidth="1"/>
    <col min="9195" max="9195" width="4.28515625" customWidth="1"/>
    <col min="9196" max="9196" width="4.7109375" customWidth="1"/>
    <col min="9197" max="9197" width="1.42578125" customWidth="1"/>
    <col min="9198" max="9198" width="4.7109375" customWidth="1"/>
    <col min="9199" max="9199" width="6.7109375" bestFit="1" customWidth="1"/>
    <col min="9438" max="9438" width="4" customWidth="1"/>
    <col min="9439" max="9439" width="35.28515625" bestFit="1" customWidth="1"/>
    <col min="9440" max="9440" width="4.28515625" customWidth="1"/>
    <col min="9441" max="9441" width="1.42578125" customWidth="1"/>
    <col min="9442" max="9443" width="4.28515625" customWidth="1"/>
    <col min="9444" max="9444" width="1.42578125" customWidth="1"/>
    <col min="9445" max="9446" width="4.28515625" customWidth="1"/>
    <col min="9447" max="9447" width="1.42578125" customWidth="1"/>
    <col min="9448" max="9449" width="4.28515625" customWidth="1"/>
    <col min="9450" max="9450" width="1.42578125" customWidth="1"/>
    <col min="9451" max="9451" width="4.28515625" customWidth="1"/>
    <col min="9452" max="9452" width="4.7109375" customWidth="1"/>
    <col min="9453" max="9453" width="1.42578125" customWidth="1"/>
    <col min="9454" max="9454" width="4.7109375" customWidth="1"/>
    <col min="9455" max="9455" width="6.7109375" bestFit="1" customWidth="1"/>
    <col min="9694" max="9694" width="4" customWidth="1"/>
    <col min="9695" max="9695" width="35.28515625" bestFit="1" customWidth="1"/>
    <col min="9696" max="9696" width="4.28515625" customWidth="1"/>
    <col min="9697" max="9697" width="1.42578125" customWidth="1"/>
    <col min="9698" max="9699" width="4.28515625" customWidth="1"/>
    <col min="9700" max="9700" width="1.42578125" customWidth="1"/>
    <col min="9701" max="9702" width="4.28515625" customWidth="1"/>
    <col min="9703" max="9703" width="1.42578125" customWidth="1"/>
    <col min="9704" max="9705" width="4.28515625" customWidth="1"/>
    <col min="9706" max="9706" width="1.42578125" customWidth="1"/>
    <col min="9707" max="9707" width="4.28515625" customWidth="1"/>
    <col min="9708" max="9708" width="4.7109375" customWidth="1"/>
    <col min="9709" max="9709" width="1.42578125" customWidth="1"/>
    <col min="9710" max="9710" width="4.7109375" customWidth="1"/>
    <col min="9711" max="9711" width="6.7109375" bestFit="1" customWidth="1"/>
    <col min="9950" max="9950" width="4" customWidth="1"/>
    <col min="9951" max="9951" width="35.28515625" bestFit="1" customWidth="1"/>
    <col min="9952" max="9952" width="4.28515625" customWidth="1"/>
    <col min="9953" max="9953" width="1.42578125" customWidth="1"/>
    <col min="9954" max="9955" width="4.28515625" customWidth="1"/>
    <col min="9956" max="9956" width="1.42578125" customWidth="1"/>
    <col min="9957" max="9958" width="4.28515625" customWidth="1"/>
    <col min="9959" max="9959" width="1.42578125" customWidth="1"/>
    <col min="9960" max="9961" width="4.28515625" customWidth="1"/>
    <col min="9962" max="9962" width="1.42578125" customWidth="1"/>
    <col min="9963" max="9963" width="4.28515625" customWidth="1"/>
    <col min="9964" max="9964" width="4.7109375" customWidth="1"/>
    <col min="9965" max="9965" width="1.42578125" customWidth="1"/>
    <col min="9966" max="9966" width="4.7109375" customWidth="1"/>
    <col min="9967" max="9967" width="6.7109375" bestFit="1" customWidth="1"/>
    <col min="10206" max="10206" width="4" customWidth="1"/>
    <col min="10207" max="10207" width="35.28515625" bestFit="1" customWidth="1"/>
    <col min="10208" max="10208" width="4.28515625" customWidth="1"/>
    <col min="10209" max="10209" width="1.42578125" customWidth="1"/>
    <col min="10210" max="10211" width="4.28515625" customWidth="1"/>
    <col min="10212" max="10212" width="1.42578125" customWidth="1"/>
    <col min="10213" max="10214" width="4.28515625" customWidth="1"/>
    <col min="10215" max="10215" width="1.42578125" customWidth="1"/>
    <col min="10216" max="10217" width="4.28515625" customWidth="1"/>
    <col min="10218" max="10218" width="1.42578125" customWidth="1"/>
    <col min="10219" max="10219" width="4.28515625" customWidth="1"/>
    <col min="10220" max="10220" width="4.7109375" customWidth="1"/>
    <col min="10221" max="10221" width="1.42578125" customWidth="1"/>
    <col min="10222" max="10222" width="4.7109375" customWidth="1"/>
    <col min="10223" max="10223" width="6.7109375" bestFit="1" customWidth="1"/>
    <col min="10462" max="10462" width="4" customWidth="1"/>
    <col min="10463" max="10463" width="35.28515625" bestFit="1" customWidth="1"/>
    <col min="10464" max="10464" width="4.28515625" customWidth="1"/>
    <col min="10465" max="10465" width="1.42578125" customWidth="1"/>
    <col min="10466" max="10467" width="4.28515625" customWidth="1"/>
    <col min="10468" max="10468" width="1.42578125" customWidth="1"/>
    <col min="10469" max="10470" width="4.28515625" customWidth="1"/>
    <col min="10471" max="10471" width="1.42578125" customWidth="1"/>
    <col min="10472" max="10473" width="4.28515625" customWidth="1"/>
    <col min="10474" max="10474" width="1.42578125" customWidth="1"/>
    <col min="10475" max="10475" width="4.28515625" customWidth="1"/>
    <col min="10476" max="10476" width="4.7109375" customWidth="1"/>
    <col min="10477" max="10477" width="1.42578125" customWidth="1"/>
    <col min="10478" max="10478" width="4.7109375" customWidth="1"/>
    <col min="10479" max="10479" width="6.7109375" bestFit="1" customWidth="1"/>
    <col min="10718" max="10718" width="4" customWidth="1"/>
    <col min="10719" max="10719" width="35.28515625" bestFit="1" customWidth="1"/>
    <col min="10720" max="10720" width="4.28515625" customWidth="1"/>
    <col min="10721" max="10721" width="1.42578125" customWidth="1"/>
    <col min="10722" max="10723" width="4.28515625" customWidth="1"/>
    <col min="10724" max="10724" width="1.42578125" customWidth="1"/>
    <col min="10725" max="10726" width="4.28515625" customWidth="1"/>
    <col min="10727" max="10727" width="1.42578125" customWidth="1"/>
    <col min="10728" max="10729" width="4.28515625" customWidth="1"/>
    <col min="10730" max="10730" width="1.42578125" customWidth="1"/>
    <col min="10731" max="10731" width="4.28515625" customWidth="1"/>
    <col min="10732" max="10732" width="4.7109375" customWidth="1"/>
    <col min="10733" max="10733" width="1.42578125" customWidth="1"/>
    <col min="10734" max="10734" width="4.7109375" customWidth="1"/>
    <col min="10735" max="10735" width="6.7109375" bestFit="1" customWidth="1"/>
    <col min="10974" max="10974" width="4" customWidth="1"/>
    <col min="10975" max="10975" width="35.28515625" bestFit="1" customWidth="1"/>
    <col min="10976" max="10976" width="4.28515625" customWidth="1"/>
    <col min="10977" max="10977" width="1.42578125" customWidth="1"/>
    <col min="10978" max="10979" width="4.28515625" customWidth="1"/>
    <col min="10980" max="10980" width="1.42578125" customWidth="1"/>
    <col min="10981" max="10982" width="4.28515625" customWidth="1"/>
    <col min="10983" max="10983" width="1.42578125" customWidth="1"/>
    <col min="10984" max="10985" width="4.28515625" customWidth="1"/>
    <col min="10986" max="10986" width="1.42578125" customWidth="1"/>
    <col min="10987" max="10987" width="4.28515625" customWidth="1"/>
    <col min="10988" max="10988" width="4.7109375" customWidth="1"/>
    <col min="10989" max="10989" width="1.42578125" customWidth="1"/>
    <col min="10990" max="10990" width="4.7109375" customWidth="1"/>
    <col min="10991" max="10991" width="6.7109375" bestFit="1" customWidth="1"/>
    <col min="11230" max="11230" width="4" customWidth="1"/>
    <col min="11231" max="11231" width="35.28515625" bestFit="1" customWidth="1"/>
    <col min="11232" max="11232" width="4.28515625" customWidth="1"/>
    <col min="11233" max="11233" width="1.42578125" customWidth="1"/>
    <col min="11234" max="11235" width="4.28515625" customWidth="1"/>
    <col min="11236" max="11236" width="1.42578125" customWidth="1"/>
    <col min="11237" max="11238" width="4.28515625" customWidth="1"/>
    <col min="11239" max="11239" width="1.42578125" customWidth="1"/>
    <col min="11240" max="11241" width="4.28515625" customWidth="1"/>
    <col min="11242" max="11242" width="1.42578125" customWidth="1"/>
    <col min="11243" max="11243" width="4.28515625" customWidth="1"/>
    <col min="11244" max="11244" width="4.7109375" customWidth="1"/>
    <col min="11245" max="11245" width="1.42578125" customWidth="1"/>
    <col min="11246" max="11246" width="4.7109375" customWidth="1"/>
    <col min="11247" max="11247" width="6.7109375" bestFit="1" customWidth="1"/>
    <col min="11486" max="11486" width="4" customWidth="1"/>
    <col min="11487" max="11487" width="35.28515625" bestFit="1" customWidth="1"/>
    <col min="11488" max="11488" width="4.28515625" customWidth="1"/>
    <col min="11489" max="11489" width="1.42578125" customWidth="1"/>
    <col min="11490" max="11491" width="4.28515625" customWidth="1"/>
    <col min="11492" max="11492" width="1.42578125" customWidth="1"/>
    <col min="11493" max="11494" width="4.28515625" customWidth="1"/>
    <col min="11495" max="11495" width="1.42578125" customWidth="1"/>
    <col min="11496" max="11497" width="4.28515625" customWidth="1"/>
    <col min="11498" max="11498" width="1.42578125" customWidth="1"/>
    <col min="11499" max="11499" width="4.28515625" customWidth="1"/>
    <col min="11500" max="11500" width="4.7109375" customWidth="1"/>
    <col min="11501" max="11501" width="1.42578125" customWidth="1"/>
    <col min="11502" max="11502" width="4.7109375" customWidth="1"/>
    <col min="11503" max="11503" width="6.7109375" bestFit="1" customWidth="1"/>
    <col min="11742" max="11742" width="4" customWidth="1"/>
    <col min="11743" max="11743" width="35.28515625" bestFit="1" customWidth="1"/>
    <col min="11744" max="11744" width="4.28515625" customWidth="1"/>
    <col min="11745" max="11745" width="1.42578125" customWidth="1"/>
    <col min="11746" max="11747" width="4.28515625" customWidth="1"/>
    <col min="11748" max="11748" width="1.42578125" customWidth="1"/>
    <col min="11749" max="11750" width="4.28515625" customWidth="1"/>
    <col min="11751" max="11751" width="1.42578125" customWidth="1"/>
    <col min="11752" max="11753" width="4.28515625" customWidth="1"/>
    <col min="11754" max="11754" width="1.42578125" customWidth="1"/>
    <col min="11755" max="11755" width="4.28515625" customWidth="1"/>
    <col min="11756" max="11756" width="4.7109375" customWidth="1"/>
    <col min="11757" max="11757" width="1.42578125" customWidth="1"/>
    <col min="11758" max="11758" width="4.7109375" customWidth="1"/>
    <col min="11759" max="11759" width="6.7109375" bestFit="1" customWidth="1"/>
    <col min="11998" max="11998" width="4" customWidth="1"/>
    <col min="11999" max="11999" width="35.28515625" bestFit="1" customWidth="1"/>
    <col min="12000" max="12000" width="4.28515625" customWidth="1"/>
    <col min="12001" max="12001" width="1.42578125" customWidth="1"/>
    <col min="12002" max="12003" width="4.28515625" customWidth="1"/>
    <col min="12004" max="12004" width="1.42578125" customWidth="1"/>
    <col min="12005" max="12006" width="4.28515625" customWidth="1"/>
    <col min="12007" max="12007" width="1.42578125" customWidth="1"/>
    <col min="12008" max="12009" width="4.28515625" customWidth="1"/>
    <col min="12010" max="12010" width="1.42578125" customWidth="1"/>
    <col min="12011" max="12011" width="4.28515625" customWidth="1"/>
    <col min="12012" max="12012" width="4.7109375" customWidth="1"/>
    <col min="12013" max="12013" width="1.42578125" customWidth="1"/>
    <col min="12014" max="12014" width="4.7109375" customWidth="1"/>
    <col min="12015" max="12015" width="6.7109375" bestFit="1" customWidth="1"/>
    <col min="12254" max="12254" width="4" customWidth="1"/>
    <col min="12255" max="12255" width="35.28515625" bestFit="1" customWidth="1"/>
    <col min="12256" max="12256" width="4.28515625" customWidth="1"/>
    <col min="12257" max="12257" width="1.42578125" customWidth="1"/>
    <col min="12258" max="12259" width="4.28515625" customWidth="1"/>
    <col min="12260" max="12260" width="1.42578125" customWidth="1"/>
    <col min="12261" max="12262" width="4.28515625" customWidth="1"/>
    <col min="12263" max="12263" width="1.42578125" customWidth="1"/>
    <col min="12264" max="12265" width="4.28515625" customWidth="1"/>
    <col min="12266" max="12266" width="1.42578125" customWidth="1"/>
    <col min="12267" max="12267" width="4.28515625" customWidth="1"/>
    <col min="12268" max="12268" width="4.7109375" customWidth="1"/>
    <col min="12269" max="12269" width="1.42578125" customWidth="1"/>
    <col min="12270" max="12270" width="4.7109375" customWidth="1"/>
    <col min="12271" max="12271" width="6.7109375" bestFit="1" customWidth="1"/>
    <col min="12510" max="12510" width="4" customWidth="1"/>
    <col min="12511" max="12511" width="35.28515625" bestFit="1" customWidth="1"/>
    <col min="12512" max="12512" width="4.28515625" customWidth="1"/>
    <col min="12513" max="12513" width="1.42578125" customWidth="1"/>
    <col min="12514" max="12515" width="4.28515625" customWidth="1"/>
    <col min="12516" max="12516" width="1.42578125" customWidth="1"/>
    <col min="12517" max="12518" width="4.28515625" customWidth="1"/>
    <col min="12519" max="12519" width="1.42578125" customWidth="1"/>
    <col min="12520" max="12521" width="4.28515625" customWidth="1"/>
    <col min="12522" max="12522" width="1.42578125" customWidth="1"/>
    <col min="12523" max="12523" width="4.28515625" customWidth="1"/>
    <col min="12524" max="12524" width="4.7109375" customWidth="1"/>
    <col min="12525" max="12525" width="1.42578125" customWidth="1"/>
    <col min="12526" max="12526" width="4.7109375" customWidth="1"/>
    <col min="12527" max="12527" width="6.7109375" bestFit="1" customWidth="1"/>
    <col min="12766" max="12766" width="4" customWidth="1"/>
    <col min="12767" max="12767" width="35.28515625" bestFit="1" customWidth="1"/>
    <col min="12768" max="12768" width="4.28515625" customWidth="1"/>
    <col min="12769" max="12769" width="1.42578125" customWidth="1"/>
    <col min="12770" max="12771" width="4.28515625" customWidth="1"/>
    <col min="12772" max="12772" width="1.42578125" customWidth="1"/>
    <col min="12773" max="12774" width="4.28515625" customWidth="1"/>
    <col min="12775" max="12775" width="1.42578125" customWidth="1"/>
    <col min="12776" max="12777" width="4.28515625" customWidth="1"/>
    <col min="12778" max="12778" width="1.42578125" customWidth="1"/>
    <col min="12779" max="12779" width="4.28515625" customWidth="1"/>
    <col min="12780" max="12780" width="4.7109375" customWidth="1"/>
    <col min="12781" max="12781" width="1.42578125" customWidth="1"/>
    <col min="12782" max="12782" width="4.7109375" customWidth="1"/>
    <col min="12783" max="12783" width="6.7109375" bestFit="1" customWidth="1"/>
    <col min="13022" max="13022" width="4" customWidth="1"/>
    <col min="13023" max="13023" width="35.28515625" bestFit="1" customWidth="1"/>
    <col min="13024" max="13024" width="4.28515625" customWidth="1"/>
    <col min="13025" max="13025" width="1.42578125" customWidth="1"/>
    <col min="13026" max="13027" width="4.28515625" customWidth="1"/>
    <col min="13028" max="13028" width="1.42578125" customWidth="1"/>
    <col min="13029" max="13030" width="4.28515625" customWidth="1"/>
    <col min="13031" max="13031" width="1.42578125" customWidth="1"/>
    <col min="13032" max="13033" width="4.28515625" customWidth="1"/>
    <col min="13034" max="13034" width="1.42578125" customWidth="1"/>
    <col min="13035" max="13035" width="4.28515625" customWidth="1"/>
    <col min="13036" max="13036" width="4.7109375" customWidth="1"/>
    <col min="13037" max="13037" width="1.42578125" customWidth="1"/>
    <col min="13038" max="13038" width="4.7109375" customWidth="1"/>
    <col min="13039" max="13039" width="6.7109375" bestFit="1" customWidth="1"/>
    <col min="13278" max="13278" width="4" customWidth="1"/>
    <col min="13279" max="13279" width="35.28515625" bestFit="1" customWidth="1"/>
    <col min="13280" max="13280" width="4.28515625" customWidth="1"/>
    <col min="13281" max="13281" width="1.42578125" customWidth="1"/>
    <col min="13282" max="13283" width="4.28515625" customWidth="1"/>
    <col min="13284" max="13284" width="1.42578125" customWidth="1"/>
    <col min="13285" max="13286" width="4.28515625" customWidth="1"/>
    <col min="13287" max="13287" width="1.42578125" customWidth="1"/>
    <col min="13288" max="13289" width="4.28515625" customWidth="1"/>
    <col min="13290" max="13290" width="1.42578125" customWidth="1"/>
    <col min="13291" max="13291" width="4.28515625" customWidth="1"/>
    <col min="13292" max="13292" width="4.7109375" customWidth="1"/>
    <col min="13293" max="13293" width="1.42578125" customWidth="1"/>
    <col min="13294" max="13294" width="4.7109375" customWidth="1"/>
    <col min="13295" max="13295" width="6.7109375" bestFit="1" customWidth="1"/>
    <col min="13534" max="13534" width="4" customWidth="1"/>
    <col min="13535" max="13535" width="35.28515625" bestFit="1" customWidth="1"/>
    <col min="13536" max="13536" width="4.28515625" customWidth="1"/>
    <col min="13537" max="13537" width="1.42578125" customWidth="1"/>
    <col min="13538" max="13539" width="4.28515625" customWidth="1"/>
    <col min="13540" max="13540" width="1.42578125" customWidth="1"/>
    <col min="13541" max="13542" width="4.28515625" customWidth="1"/>
    <col min="13543" max="13543" width="1.42578125" customWidth="1"/>
    <col min="13544" max="13545" width="4.28515625" customWidth="1"/>
    <col min="13546" max="13546" width="1.42578125" customWidth="1"/>
    <col min="13547" max="13547" width="4.28515625" customWidth="1"/>
    <col min="13548" max="13548" width="4.7109375" customWidth="1"/>
    <col min="13549" max="13549" width="1.42578125" customWidth="1"/>
    <col min="13550" max="13550" width="4.7109375" customWidth="1"/>
    <col min="13551" max="13551" width="6.7109375" bestFit="1" customWidth="1"/>
    <col min="13790" max="13790" width="4" customWidth="1"/>
    <col min="13791" max="13791" width="35.28515625" bestFit="1" customWidth="1"/>
    <col min="13792" max="13792" width="4.28515625" customWidth="1"/>
    <col min="13793" max="13793" width="1.42578125" customWidth="1"/>
    <col min="13794" max="13795" width="4.28515625" customWidth="1"/>
    <col min="13796" max="13796" width="1.42578125" customWidth="1"/>
    <col min="13797" max="13798" width="4.28515625" customWidth="1"/>
    <col min="13799" max="13799" width="1.42578125" customWidth="1"/>
    <col min="13800" max="13801" width="4.28515625" customWidth="1"/>
    <col min="13802" max="13802" width="1.42578125" customWidth="1"/>
    <col min="13803" max="13803" width="4.28515625" customWidth="1"/>
    <col min="13804" max="13804" width="4.7109375" customWidth="1"/>
    <col min="13805" max="13805" width="1.42578125" customWidth="1"/>
    <col min="13806" max="13806" width="4.7109375" customWidth="1"/>
    <col min="13807" max="13807" width="6.7109375" bestFit="1" customWidth="1"/>
    <col min="14046" max="14046" width="4" customWidth="1"/>
    <col min="14047" max="14047" width="35.28515625" bestFit="1" customWidth="1"/>
    <col min="14048" max="14048" width="4.28515625" customWidth="1"/>
    <col min="14049" max="14049" width="1.42578125" customWidth="1"/>
    <col min="14050" max="14051" width="4.28515625" customWidth="1"/>
    <col min="14052" max="14052" width="1.42578125" customWidth="1"/>
    <col min="14053" max="14054" width="4.28515625" customWidth="1"/>
    <col min="14055" max="14055" width="1.42578125" customWidth="1"/>
    <col min="14056" max="14057" width="4.28515625" customWidth="1"/>
    <col min="14058" max="14058" width="1.42578125" customWidth="1"/>
    <col min="14059" max="14059" width="4.28515625" customWidth="1"/>
    <col min="14060" max="14060" width="4.7109375" customWidth="1"/>
    <col min="14061" max="14061" width="1.42578125" customWidth="1"/>
    <col min="14062" max="14062" width="4.7109375" customWidth="1"/>
    <col min="14063" max="14063" width="6.7109375" bestFit="1" customWidth="1"/>
    <col min="14302" max="14302" width="4" customWidth="1"/>
    <col min="14303" max="14303" width="35.28515625" bestFit="1" customWidth="1"/>
    <col min="14304" max="14304" width="4.28515625" customWidth="1"/>
    <col min="14305" max="14305" width="1.42578125" customWidth="1"/>
    <col min="14306" max="14307" width="4.28515625" customWidth="1"/>
    <col min="14308" max="14308" width="1.42578125" customWidth="1"/>
    <col min="14309" max="14310" width="4.28515625" customWidth="1"/>
    <col min="14311" max="14311" width="1.42578125" customWidth="1"/>
    <col min="14312" max="14313" width="4.28515625" customWidth="1"/>
    <col min="14314" max="14314" width="1.42578125" customWidth="1"/>
    <col min="14315" max="14315" width="4.28515625" customWidth="1"/>
    <col min="14316" max="14316" width="4.7109375" customWidth="1"/>
    <col min="14317" max="14317" width="1.42578125" customWidth="1"/>
    <col min="14318" max="14318" width="4.7109375" customWidth="1"/>
    <col min="14319" max="14319" width="6.7109375" bestFit="1" customWidth="1"/>
    <col min="14558" max="14558" width="4" customWidth="1"/>
    <col min="14559" max="14559" width="35.28515625" bestFit="1" customWidth="1"/>
    <col min="14560" max="14560" width="4.28515625" customWidth="1"/>
    <col min="14561" max="14561" width="1.42578125" customWidth="1"/>
    <col min="14562" max="14563" width="4.28515625" customWidth="1"/>
    <col min="14564" max="14564" width="1.42578125" customWidth="1"/>
    <col min="14565" max="14566" width="4.28515625" customWidth="1"/>
    <col min="14567" max="14567" width="1.42578125" customWidth="1"/>
    <col min="14568" max="14569" width="4.28515625" customWidth="1"/>
    <col min="14570" max="14570" width="1.42578125" customWidth="1"/>
    <col min="14571" max="14571" width="4.28515625" customWidth="1"/>
    <col min="14572" max="14572" width="4.7109375" customWidth="1"/>
    <col min="14573" max="14573" width="1.42578125" customWidth="1"/>
    <col min="14574" max="14574" width="4.7109375" customWidth="1"/>
    <col min="14575" max="14575" width="6.7109375" bestFit="1" customWidth="1"/>
    <col min="14814" max="14814" width="4" customWidth="1"/>
    <col min="14815" max="14815" width="35.28515625" bestFit="1" customWidth="1"/>
    <col min="14816" max="14816" width="4.28515625" customWidth="1"/>
    <col min="14817" max="14817" width="1.42578125" customWidth="1"/>
    <col min="14818" max="14819" width="4.28515625" customWidth="1"/>
    <col min="14820" max="14820" width="1.42578125" customWidth="1"/>
    <col min="14821" max="14822" width="4.28515625" customWidth="1"/>
    <col min="14823" max="14823" width="1.42578125" customWidth="1"/>
    <col min="14824" max="14825" width="4.28515625" customWidth="1"/>
    <col min="14826" max="14826" width="1.42578125" customWidth="1"/>
    <col min="14827" max="14827" width="4.28515625" customWidth="1"/>
    <col min="14828" max="14828" width="4.7109375" customWidth="1"/>
    <col min="14829" max="14829" width="1.42578125" customWidth="1"/>
    <col min="14830" max="14830" width="4.7109375" customWidth="1"/>
    <col min="14831" max="14831" width="6.7109375" bestFit="1" customWidth="1"/>
    <col min="15070" max="15070" width="4" customWidth="1"/>
    <col min="15071" max="15071" width="35.28515625" bestFit="1" customWidth="1"/>
    <col min="15072" max="15072" width="4.28515625" customWidth="1"/>
    <col min="15073" max="15073" width="1.42578125" customWidth="1"/>
    <col min="15074" max="15075" width="4.28515625" customWidth="1"/>
    <col min="15076" max="15076" width="1.42578125" customWidth="1"/>
    <col min="15077" max="15078" width="4.28515625" customWidth="1"/>
    <col min="15079" max="15079" width="1.42578125" customWidth="1"/>
    <col min="15080" max="15081" width="4.28515625" customWidth="1"/>
    <col min="15082" max="15082" width="1.42578125" customWidth="1"/>
    <col min="15083" max="15083" width="4.28515625" customWidth="1"/>
    <col min="15084" max="15084" width="4.7109375" customWidth="1"/>
    <col min="15085" max="15085" width="1.42578125" customWidth="1"/>
    <col min="15086" max="15086" width="4.7109375" customWidth="1"/>
    <col min="15087" max="15087" width="6.7109375" bestFit="1" customWidth="1"/>
    <col min="15326" max="15326" width="4" customWidth="1"/>
    <col min="15327" max="15327" width="35.28515625" bestFit="1" customWidth="1"/>
    <col min="15328" max="15328" width="4.28515625" customWidth="1"/>
    <col min="15329" max="15329" width="1.42578125" customWidth="1"/>
    <col min="15330" max="15331" width="4.28515625" customWidth="1"/>
    <col min="15332" max="15332" width="1.42578125" customWidth="1"/>
    <col min="15333" max="15334" width="4.28515625" customWidth="1"/>
    <col min="15335" max="15335" width="1.42578125" customWidth="1"/>
    <col min="15336" max="15337" width="4.28515625" customWidth="1"/>
    <col min="15338" max="15338" width="1.42578125" customWidth="1"/>
    <col min="15339" max="15339" width="4.28515625" customWidth="1"/>
    <col min="15340" max="15340" width="4.7109375" customWidth="1"/>
    <col min="15341" max="15341" width="1.42578125" customWidth="1"/>
    <col min="15342" max="15342" width="4.7109375" customWidth="1"/>
    <col min="15343" max="15343" width="6.7109375" bestFit="1" customWidth="1"/>
    <col min="15582" max="15582" width="4" customWidth="1"/>
    <col min="15583" max="15583" width="35.28515625" bestFit="1" customWidth="1"/>
    <col min="15584" max="15584" width="4.28515625" customWidth="1"/>
    <col min="15585" max="15585" width="1.42578125" customWidth="1"/>
    <col min="15586" max="15587" width="4.28515625" customWidth="1"/>
    <col min="15588" max="15588" width="1.42578125" customWidth="1"/>
    <col min="15589" max="15590" width="4.28515625" customWidth="1"/>
    <col min="15591" max="15591" width="1.42578125" customWidth="1"/>
    <col min="15592" max="15593" width="4.28515625" customWidth="1"/>
    <col min="15594" max="15594" width="1.42578125" customWidth="1"/>
    <col min="15595" max="15595" width="4.28515625" customWidth="1"/>
    <col min="15596" max="15596" width="4.7109375" customWidth="1"/>
    <col min="15597" max="15597" width="1.42578125" customWidth="1"/>
    <col min="15598" max="15598" width="4.7109375" customWidth="1"/>
    <col min="15599" max="15599" width="6.7109375" bestFit="1" customWidth="1"/>
    <col min="15838" max="15838" width="4" customWidth="1"/>
    <col min="15839" max="15839" width="35.28515625" bestFit="1" customWidth="1"/>
    <col min="15840" max="15840" width="4.28515625" customWidth="1"/>
    <col min="15841" max="15841" width="1.42578125" customWidth="1"/>
    <col min="15842" max="15843" width="4.28515625" customWidth="1"/>
    <col min="15844" max="15844" width="1.42578125" customWidth="1"/>
    <col min="15845" max="15846" width="4.28515625" customWidth="1"/>
    <col min="15847" max="15847" width="1.42578125" customWidth="1"/>
    <col min="15848" max="15849" width="4.28515625" customWidth="1"/>
    <col min="15850" max="15850" width="1.42578125" customWidth="1"/>
    <col min="15851" max="15851" width="4.28515625" customWidth="1"/>
    <col min="15852" max="15852" width="4.7109375" customWidth="1"/>
    <col min="15853" max="15853" width="1.42578125" customWidth="1"/>
    <col min="15854" max="15854" width="4.7109375" customWidth="1"/>
    <col min="15855" max="15855" width="6.7109375" bestFit="1" customWidth="1"/>
    <col min="16094" max="16094" width="4" customWidth="1"/>
    <col min="16095" max="16095" width="35.28515625" bestFit="1" customWidth="1"/>
    <col min="16096" max="16096" width="4.28515625" customWidth="1"/>
    <col min="16097" max="16097" width="1.42578125" customWidth="1"/>
    <col min="16098" max="16099" width="4.28515625" customWidth="1"/>
    <col min="16100" max="16100" width="1.42578125" customWidth="1"/>
    <col min="16101" max="16102" width="4.28515625" customWidth="1"/>
    <col min="16103" max="16103" width="1.42578125" customWidth="1"/>
    <col min="16104" max="16105" width="4.28515625" customWidth="1"/>
    <col min="16106" max="16106" width="1.42578125" customWidth="1"/>
    <col min="16107" max="16107" width="4.28515625" customWidth="1"/>
    <col min="16108" max="16108" width="4.7109375" customWidth="1"/>
    <col min="16109" max="16109" width="1.42578125" customWidth="1"/>
    <col min="16110" max="16110" width="4.7109375" customWidth="1"/>
    <col min="16111" max="16111" width="6.7109375" bestFit="1" customWidth="1"/>
  </cols>
  <sheetData>
    <row r="1" spans="1:21" ht="15" customHeight="1" thickBot="1"/>
    <row r="2" spans="1:21" ht="14.45" customHeight="1">
      <c r="A2" s="272" t="str">
        <f>'Nasazení do skupin'!B2</f>
        <v>47. MČR mužů dvojice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362"/>
      <c r="P2" s="362"/>
      <c r="Q2" s="362"/>
      <c r="R2" s="273"/>
      <c r="S2" s="273"/>
      <c r="T2" s="273"/>
      <c r="U2" s="274"/>
    </row>
    <row r="3" spans="1:21" ht="15" customHeight="1" thickBot="1">
      <c r="A3" s="275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7"/>
    </row>
    <row r="4" spans="1:21" ht="32.25" customHeight="1" thickBot="1">
      <c r="A4" s="353" t="s">
        <v>6</v>
      </c>
      <c r="B4" s="354"/>
      <c r="C4" s="359" t="str">
        <f>'Nasazení do skupin'!B3</f>
        <v>Karlovy Vary 1.7.2017</v>
      </c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1"/>
    </row>
    <row r="5" spans="1:21" ht="14.45" customHeight="1">
      <c r="A5" s="355"/>
      <c r="B5" s="356"/>
      <c r="C5" s="273">
        <v>1</v>
      </c>
      <c r="D5" s="273"/>
      <c r="E5" s="274"/>
      <c r="F5" s="272">
        <v>2</v>
      </c>
      <c r="G5" s="273"/>
      <c r="H5" s="274"/>
      <c r="I5" s="272">
        <v>3</v>
      </c>
      <c r="J5" s="273"/>
      <c r="K5" s="274"/>
      <c r="L5" s="272">
        <v>4</v>
      </c>
      <c r="M5" s="273"/>
      <c r="N5" s="274"/>
      <c r="O5" s="272">
        <v>5</v>
      </c>
      <c r="P5" s="273"/>
      <c r="Q5" s="274"/>
      <c r="R5" s="363" t="s">
        <v>1</v>
      </c>
      <c r="S5" s="364"/>
      <c r="T5" s="365"/>
      <c r="U5" s="188" t="s">
        <v>2</v>
      </c>
    </row>
    <row r="6" spans="1:21" ht="15" customHeight="1" thickBot="1">
      <c r="A6" s="357"/>
      <c r="B6" s="358"/>
      <c r="C6" s="333"/>
      <c r="D6" s="333"/>
      <c r="E6" s="334"/>
      <c r="F6" s="275"/>
      <c r="G6" s="276"/>
      <c r="H6" s="277"/>
      <c r="I6" s="275"/>
      <c r="J6" s="276"/>
      <c r="K6" s="277"/>
      <c r="L6" s="275"/>
      <c r="M6" s="276"/>
      <c r="N6" s="277"/>
      <c r="O6" s="275"/>
      <c r="P6" s="276"/>
      <c r="Q6" s="277"/>
      <c r="R6" s="366" t="s">
        <v>3</v>
      </c>
      <c r="S6" s="367"/>
      <c r="T6" s="368"/>
      <c r="U6" s="189" t="s">
        <v>4</v>
      </c>
    </row>
    <row r="7" spans="1:21" ht="15" customHeight="1">
      <c r="A7" s="326">
        <v>1</v>
      </c>
      <c r="B7" s="329" t="str">
        <f>'Nasazení do skupin'!B9</f>
        <v>SK Šacung ČNES Benešov 1947 "A"</v>
      </c>
      <c r="C7" s="369"/>
      <c r="D7" s="370"/>
      <c r="E7" s="371"/>
      <c r="F7" s="464">
        <f>O33</f>
        <v>0</v>
      </c>
      <c r="G7" s="465" t="s">
        <v>5</v>
      </c>
      <c r="H7" s="472">
        <f>Q33</f>
        <v>2</v>
      </c>
      <c r="I7" s="464">
        <f>O43</f>
        <v>0</v>
      </c>
      <c r="J7" s="465" t="s">
        <v>5</v>
      </c>
      <c r="K7" s="472">
        <f>Q43</f>
        <v>2</v>
      </c>
      <c r="L7" s="464">
        <f>E19</f>
        <v>2</v>
      </c>
      <c r="M7" s="465" t="s">
        <v>5</v>
      </c>
      <c r="N7" s="472">
        <f>C19</f>
        <v>0</v>
      </c>
      <c r="O7" s="464">
        <f>E23</f>
        <v>2</v>
      </c>
      <c r="P7" s="465" t="s">
        <v>5</v>
      </c>
      <c r="Q7" s="472">
        <f>C23</f>
        <v>0</v>
      </c>
      <c r="R7" s="478">
        <f>F7+I7+L7+O7</f>
        <v>4</v>
      </c>
      <c r="S7" s="480" t="s">
        <v>5</v>
      </c>
      <c r="T7" s="482">
        <f>H7+K7+N7+Q7</f>
        <v>4</v>
      </c>
      <c r="U7" s="475">
        <v>4</v>
      </c>
    </row>
    <row r="8" spans="1:21" ht="15.75" customHeight="1" thickBot="1">
      <c r="A8" s="327"/>
      <c r="B8" s="330"/>
      <c r="C8" s="372"/>
      <c r="D8" s="373"/>
      <c r="E8" s="374"/>
      <c r="F8" s="390"/>
      <c r="G8" s="392"/>
      <c r="H8" s="394"/>
      <c r="I8" s="390"/>
      <c r="J8" s="392"/>
      <c r="K8" s="394"/>
      <c r="L8" s="390"/>
      <c r="M8" s="392"/>
      <c r="N8" s="394"/>
      <c r="O8" s="390"/>
      <c r="P8" s="392"/>
      <c r="Q8" s="394"/>
      <c r="R8" s="479"/>
      <c r="S8" s="481"/>
      <c r="T8" s="483"/>
      <c r="U8" s="448"/>
    </row>
    <row r="9" spans="1:21" ht="15" customHeight="1">
      <c r="A9" s="327"/>
      <c r="B9" s="330"/>
      <c r="C9" s="372"/>
      <c r="D9" s="373"/>
      <c r="E9" s="374"/>
      <c r="F9" s="466">
        <f>O34</f>
        <v>12</v>
      </c>
      <c r="G9" s="468" t="s">
        <v>5</v>
      </c>
      <c r="H9" s="470">
        <f>Q34</f>
        <v>20</v>
      </c>
      <c r="I9" s="466">
        <f>O44</f>
        <v>16</v>
      </c>
      <c r="J9" s="468" t="s">
        <v>5</v>
      </c>
      <c r="K9" s="470">
        <f>Q44</f>
        <v>20</v>
      </c>
      <c r="L9" s="466">
        <f>E21</f>
        <v>20</v>
      </c>
      <c r="M9" s="468" t="s">
        <v>5</v>
      </c>
      <c r="N9" s="470">
        <f>C21</f>
        <v>16</v>
      </c>
      <c r="O9" s="466">
        <f>E25</f>
        <v>20</v>
      </c>
      <c r="P9" s="468" t="s">
        <v>5</v>
      </c>
      <c r="Q9" s="470">
        <f>C25</f>
        <v>16</v>
      </c>
      <c r="R9" s="473">
        <f>F9+I9+L9+O9</f>
        <v>68</v>
      </c>
      <c r="S9" s="484" t="s">
        <v>5</v>
      </c>
      <c r="T9" s="486">
        <f>H9+K9+N9+Q9</f>
        <v>72</v>
      </c>
      <c r="U9" s="476" t="s">
        <v>46</v>
      </c>
    </row>
    <row r="10" spans="1:21" ht="15.75" customHeight="1" thickBot="1">
      <c r="A10" s="328"/>
      <c r="B10" s="331"/>
      <c r="C10" s="375"/>
      <c r="D10" s="376"/>
      <c r="E10" s="377"/>
      <c r="F10" s="466"/>
      <c r="G10" s="468"/>
      <c r="H10" s="470"/>
      <c r="I10" s="467"/>
      <c r="J10" s="469"/>
      <c r="K10" s="471"/>
      <c r="L10" s="467"/>
      <c r="M10" s="469"/>
      <c r="N10" s="471"/>
      <c r="O10" s="467"/>
      <c r="P10" s="469"/>
      <c r="Q10" s="471"/>
      <c r="R10" s="474"/>
      <c r="S10" s="485"/>
      <c r="T10" s="487"/>
      <c r="U10" s="443"/>
    </row>
    <row r="11" spans="1:21" ht="15" customHeight="1">
      <c r="A11" s="326">
        <v>2</v>
      </c>
      <c r="B11" s="329" t="str">
        <f>'Nasazení do skupin'!B10</f>
        <v>TJ Avia Čakovice "B"</v>
      </c>
      <c r="C11" s="464">
        <f>H7</f>
        <v>2</v>
      </c>
      <c r="D11" s="465" t="s">
        <v>5</v>
      </c>
      <c r="E11" s="465">
        <f>F7</f>
        <v>0</v>
      </c>
      <c r="F11" s="313" t="s">
        <v>41</v>
      </c>
      <c r="G11" s="314"/>
      <c r="H11" s="315"/>
      <c r="I11" s="465">
        <f>O39</f>
        <v>0</v>
      </c>
      <c r="J11" s="465" t="s">
        <v>5</v>
      </c>
      <c r="K11" s="472">
        <f>Q39</f>
        <v>2</v>
      </c>
      <c r="L11" s="464">
        <f>H19</f>
        <v>2</v>
      </c>
      <c r="M11" s="465" t="s">
        <v>5</v>
      </c>
      <c r="N11" s="472">
        <f>F19</f>
        <v>1</v>
      </c>
      <c r="O11" s="464">
        <f>O29</f>
        <v>2</v>
      </c>
      <c r="P11" s="465" t="s">
        <v>5</v>
      </c>
      <c r="Q11" s="472">
        <f>Q29</f>
        <v>1</v>
      </c>
      <c r="R11" s="478">
        <f>C11+I11+L11+O11</f>
        <v>6</v>
      </c>
      <c r="S11" s="480" t="s">
        <v>5</v>
      </c>
      <c r="T11" s="482">
        <f>E11+K11+N11+Q11</f>
        <v>4</v>
      </c>
      <c r="U11" s="475">
        <v>6</v>
      </c>
    </row>
    <row r="12" spans="1:21" ht="15.75" customHeight="1" thickBot="1">
      <c r="A12" s="327"/>
      <c r="B12" s="330"/>
      <c r="C12" s="390"/>
      <c r="D12" s="392"/>
      <c r="E12" s="392"/>
      <c r="F12" s="316"/>
      <c r="G12" s="317"/>
      <c r="H12" s="318"/>
      <c r="I12" s="392"/>
      <c r="J12" s="392"/>
      <c r="K12" s="394"/>
      <c r="L12" s="390"/>
      <c r="M12" s="392"/>
      <c r="N12" s="394"/>
      <c r="O12" s="390"/>
      <c r="P12" s="392"/>
      <c r="Q12" s="394"/>
      <c r="R12" s="479"/>
      <c r="S12" s="481"/>
      <c r="T12" s="483"/>
      <c r="U12" s="448"/>
    </row>
    <row r="13" spans="1:21" ht="15" customHeight="1">
      <c r="A13" s="327"/>
      <c r="B13" s="330"/>
      <c r="C13" s="466">
        <f>H9</f>
        <v>20</v>
      </c>
      <c r="D13" s="468" t="s">
        <v>5</v>
      </c>
      <c r="E13" s="468">
        <f>F9</f>
        <v>12</v>
      </c>
      <c r="F13" s="316"/>
      <c r="G13" s="317"/>
      <c r="H13" s="318"/>
      <c r="I13" s="468">
        <f>O40</f>
        <v>16</v>
      </c>
      <c r="J13" s="468" t="s">
        <v>5</v>
      </c>
      <c r="K13" s="470">
        <f>Q40</f>
        <v>20</v>
      </c>
      <c r="L13" s="466">
        <f>H21</f>
        <v>26</v>
      </c>
      <c r="M13" s="468" t="s">
        <v>5</v>
      </c>
      <c r="N13" s="470">
        <f>F21</f>
        <v>23</v>
      </c>
      <c r="O13" s="466">
        <f>O30</f>
        <v>26</v>
      </c>
      <c r="P13" s="468" t="s">
        <v>5</v>
      </c>
      <c r="Q13" s="470">
        <f>Q30</f>
        <v>26</v>
      </c>
      <c r="R13" s="473">
        <f>C13+I13+L13+O13</f>
        <v>88</v>
      </c>
      <c r="S13" s="484" t="s">
        <v>5</v>
      </c>
      <c r="T13" s="486">
        <f>E13+K13+N13+Q13</f>
        <v>81</v>
      </c>
      <c r="U13" s="488" t="s">
        <v>45</v>
      </c>
    </row>
    <row r="14" spans="1:21" ht="15.75" customHeight="1" thickBot="1">
      <c r="A14" s="328"/>
      <c r="B14" s="331"/>
      <c r="C14" s="467"/>
      <c r="D14" s="469"/>
      <c r="E14" s="469"/>
      <c r="F14" s="319"/>
      <c r="G14" s="320"/>
      <c r="H14" s="321"/>
      <c r="I14" s="468"/>
      <c r="J14" s="468"/>
      <c r="K14" s="470"/>
      <c r="L14" s="467"/>
      <c r="M14" s="469"/>
      <c r="N14" s="471"/>
      <c r="O14" s="467"/>
      <c r="P14" s="469"/>
      <c r="Q14" s="471"/>
      <c r="R14" s="474"/>
      <c r="S14" s="485"/>
      <c r="T14" s="487"/>
      <c r="U14" s="443"/>
    </row>
    <row r="15" spans="1:21" ht="15" customHeight="1">
      <c r="A15" s="326">
        <v>3</v>
      </c>
      <c r="B15" s="329" t="str">
        <f>'Nasazení do skupin'!B11</f>
        <v>TJ Spartak Čelákovice - oddíl nohejbalu "B"</v>
      </c>
      <c r="C15" s="464">
        <f>K7</f>
        <v>2</v>
      </c>
      <c r="D15" s="465" t="s">
        <v>5</v>
      </c>
      <c r="E15" s="472">
        <f>I7</f>
        <v>0</v>
      </c>
      <c r="F15" s="389">
        <f>K11</f>
        <v>2</v>
      </c>
      <c r="G15" s="391" t="s">
        <v>5</v>
      </c>
      <c r="H15" s="391">
        <f>I11</f>
        <v>0</v>
      </c>
      <c r="I15" s="344"/>
      <c r="J15" s="345"/>
      <c r="K15" s="346"/>
      <c r="L15" s="477">
        <f>O31</f>
        <v>2</v>
      </c>
      <c r="M15" s="477" t="s">
        <v>5</v>
      </c>
      <c r="N15" s="459">
        <f>Q31</f>
        <v>0</v>
      </c>
      <c r="O15" s="477">
        <f>K23</f>
        <v>2</v>
      </c>
      <c r="P15" s="477" t="s">
        <v>5</v>
      </c>
      <c r="Q15" s="459">
        <f>I23</f>
        <v>0</v>
      </c>
      <c r="R15" s="478">
        <f>C15+F15+L15+O15</f>
        <v>8</v>
      </c>
      <c r="S15" s="480" t="s">
        <v>5</v>
      </c>
      <c r="T15" s="482">
        <f>H15+E15+N15+Q15</f>
        <v>0</v>
      </c>
      <c r="U15" s="475">
        <v>8</v>
      </c>
    </row>
    <row r="16" spans="1:21" ht="15.75" customHeight="1" thickBot="1">
      <c r="A16" s="327"/>
      <c r="B16" s="330"/>
      <c r="C16" s="390"/>
      <c r="D16" s="392"/>
      <c r="E16" s="394"/>
      <c r="F16" s="390"/>
      <c r="G16" s="392"/>
      <c r="H16" s="392"/>
      <c r="I16" s="347"/>
      <c r="J16" s="348"/>
      <c r="K16" s="349"/>
      <c r="L16" s="428"/>
      <c r="M16" s="428"/>
      <c r="N16" s="430"/>
      <c r="O16" s="428"/>
      <c r="P16" s="428"/>
      <c r="Q16" s="430"/>
      <c r="R16" s="479"/>
      <c r="S16" s="481"/>
      <c r="T16" s="483"/>
      <c r="U16" s="448"/>
    </row>
    <row r="17" spans="1:22" ht="15" customHeight="1">
      <c r="A17" s="327"/>
      <c r="B17" s="330"/>
      <c r="C17" s="466">
        <f>K9</f>
        <v>20</v>
      </c>
      <c r="D17" s="468" t="s">
        <v>5</v>
      </c>
      <c r="E17" s="470">
        <f>I9</f>
        <v>16</v>
      </c>
      <c r="F17" s="466">
        <f>K13</f>
        <v>20</v>
      </c>
      <c r="G17" s="468" t="s">
        <v>5</v>
      </c>
      <c r="H17" s="468">
        <f>I13</f>
        <v>16</v>
      </c>
      <c r="I17" s="347"/>
      <c r="J17" s="348"/>
      <c r="K17" s="349"/>
      <c r="L17" s="460">
        <f>O32</f>
        <v>20</v>
      </c>
      <c r="M17" s="460" t="s">
        <v>5</v>
      </c>
      <c r="N17" s="462">
        <f>Q32</f>
        <v>16</v>
      </c>
      <c r="O17" s="460">
        <f>K25</f>
        <v>20</v>
      </c>
      <c r="P17" s="460" t="s">
        <v>5</v>
      </c>
      <c r="Q17" s="462">
        <f>I25</f>
        <v>13</v>
      </c>
      <c r="R17" s="473">
        <f>F17+C17+L17+O17</f>
        <v>80</v>
      </c>
      <c r="S17" s="484" t="s">
        <v>5</v>
      </c>
      <c r="T17" s="486">
        <f>H17+E17+N17+Q17</f>
        <v>61</v>
      </c>
      <c r="U17" s="476" t="s">
        <v>44</v>
      </c>
    </row>
    <row r="18" spans="1:22" ht="15.75" customHeight="1" thickBot="1">
      <c r="A18" s="328"/>
      <c r="B18" s="331"/>
      <c r="C18" s="467"/>
      <c r="D18" s="469"/>
      <c r="E18" s="471"/>
      <c r="F18" s="467"/>
      <c r="G18" s="469"/>
      <c r="H18" s="469"/>
      <c r="I18" s="350"/>
      <c r="J18" s="351"/>
      <c r="K18" s="352"/>
      <c r="L18" s="461"/>
      <c r="M18" s="461"/>
      <c r="N18" s="463"/>
      <c r="O18" s="461"/>
      <c r="P18" s="461"/>
      <c r="Q18" s="463"/>
      <c r="R18" s="474"/>
      <c r="S18" s="485"/>
      <c r="T18" s="487"/>
      <c r="U18" s="443"/>
    </row>
    <row r="19" spans="1:22" ht="15" customHeight="1">
      <c r="A19" s="326">
        <v>4</v>
      </c>
      <c r="B19" s="329" t="str">
        <f>'Nasazení do skupin'!B12</f>
        <v>TJ Dynamo České Budějovice "B"</v>
      </c>
      <c r="C19" s="464">
        <f>O37</f>
        <v>0</v>
      </c>
      <c r="D19" s="465" t="s">
        <v>5</v>
      </c>
      <c r="E19" s="472">
        <f>Q37</f>
        <v>2</v>
      </c>
      <c r="F19" s="464">
        <f>O45</f>
        <v>1</v>
      </c>
      <c r="G19" s="465" t="s">
        <v>5</v>
      </c>
      <c r="H19" s="472">
        <f>Q45</f>
        <v>2</v>
      </c>
      <c r="I19" s="389">
        <f>N15</f>
        <v>0</v>
      </c>
      <c r="J19" s="391" t="s">
        <v>5</v>
      </c>
      <c r="K19" s="391">
        <f>L15</f>
        <v>2</v>
      </c>
      <c r="L19" s="335">
        <v>2017</v>
      </c>
      <c r="M19" s="336"/>
      <c r="N19" s="337"/>
      <c r="O19" s="477">
        <f>N23</f>
        <v>2</v>
      </c>
      <c r="P19" s="477" t="s">
        <v>5</v>
      </c>
      <c r="Q19" s="459">
        <f>L23</f>
        <v>1</v>
      </c>
      <c r="R19" s="478">
        <f>F19+I19+C19+O19</f>
        <v>3</v>
      </c>
      <c r="S19" s="480" t="s">
        <v>5</v>
      </c>
      <c r="T19" s="482">
        <f>H19+K19+E19+Q19</f>
        <v>7</v>
      </c>
      <c r="U19" s="475">
        <v>2</v>
      </c>
    </row>
    <row r="20" spans="1:22" ht="15.75" customHeight="1" thickBot="1">
      <c r="A20" s="327"/>
      <c r="B20" s="330"/>
      <c r="C20" s="390"/>
      <c r="D20" s="392"/>
      <c r="E20" s="394"/>
      <c r="F20" s="390"/>
      <c r="G20" s="392"/>
      <c r="H20" s="394"/>
      <c r="I20" s="390"/>
      <c r="J20" s="392"/>
      <c r="K20" s="392"/>
      <c r="L20" s="338"/>
      <c r="M20" s="339"/>
      <c r="N20" s="340"/>
      <c r="O20" s="428"/>
      <c r="P20" s="428"/>
      <c r="Q20" s="430"/>
      <c r="R20" s="479"/>
      <c r="S20" s="481"/>
      <c r="T20" s="483"/>
      <c r="U20" s="448"/>
    </row>
    <row r="21" spans="1:22" ht="15" customHeight="1">
      <c r="A21" s="327"/>
      <c r="B21" s="330"/>
      <c r="C21" s="466">
        <f>O38</f>
        <v>16</v>
      </c>
      <c r="D21" s="468" t="s">
        <v>5</v>
      </c>
      <c r="E21" s="470">
        <f>Q38</f>
        <v>20</v>
      </c>
      <c r="F21" s="466">
        <f>O46</f>
        <v>23</v>
      </c>
      <c r="G21" s="468" t="s">
        <v>5</v>
      </c>
      <c r="H21" s="470">
        <f>Q46</f>
        <v>26</v>
      </c>
      <c r="I21" s="466">
        <f>N17</f>
        <v>16</v>
      </c>
      <c r="J21" s="468" t="s">
        <v>5</v>
      </c>
      <c r="K21" s="468">
        <f>L17</f>
        <v>20</v>
      </c>
      <c r="L21" s="338"/>
      <c r="M21" s="339"/>
      <c r="N21" s="340"/>
      <c r="O21" s="460">
        <f>N25</f>
        <v>26</v>
      </c>
      <c r="P21" s="460" t="s">
        <v>5</v>
      </c>
      <c r="Q21" s="462">
        <f>L25</f>
        <v>24</v>
      </c>
      <c r="R21" s="473">
        <f>F21+I21+C21+O21</f>
        <v>81</v>
      </c>
      <c r="S21" s="484" t="s">
        <v>5</v>
      </c>
      <c r="T21" s="486">
        <f>H21+K21+E21+Q21</f>
        <v>90</v>
      </c>
      <c r="U21" s="476" t="s">
        <v>188</v>
      </c>
    </row>
    <row r="22" spans="1:22" ht="15.75" customHeight="1" thickBot="1">
      <c r="A22" s="328"/>
      <c r="B22" s="331"/>
      <c r="C22" s="467"/>
      <c r="D22" s="469"/>
      <c r="E22" s="471"/>
      <c r="F22" s="467"/>
      <c r="G22" s="469"/>
      <c r="H22" s="471"/>
      <c r="I22" s="467"/>
      <c r="J22" s="469"/>
      <c r="K22" s="469"/>
      <c r="L22" s="341"/>
      <c r="M22" s="342"/>
      <c r="N22" s="343"/>
      <c r="O22" s="461"/>
      <c r="P22" s="461"/>
      <c r="Q22" s="463"/>
      <c r="R22" s="474"/>
      <c r="S22" s="485"/>
      <c r="T22" s="487"/>
      <c r="U22" s="443"/>
    </row>
    <row r="23" spans="1:22" ht="15.75" customHeight="1">
      <c r="A23" s="326">
        <v>5</v>
      </c>
      <c r="B23" s="329" t="str">
        <f>'Nasazení do skupin'!B13</f>
        <v>SK Liapor - Witte Karlovy Vary z.s. "C"</v>
      </c>
      <c r="C23" s="464">
        <f>O47</f>
        <v>0</v>
      </c>
      <c r="D23" s="465" t="s">
        <v>5</v>
      </c>
      <c r="E23" s="472">
        <f>Q47</f>
        <v>2</v>
      </c>
      <c r="F23" s="464">
        <f>Q11</f>
        <v>1</v>
      </c>
      <c r="G23" s="465" t="s">
        <v>5</v>
      </c>
      <c r="H23" s="472">
        <f>O11</f>
        <v>2</v>
      </c>
      <c r="I23" s="464">
        <f>O35</f>
        <v>0</v>
      </c>
      <c r="J23" s="465" t="s">
        <v>5</v>
      </c>
      <c r="K23" s="472">
        <f>Q35</f>
        <v>2</v>
      </c>
      <c r="L23" s="464">
        <f>O41</f>
        <v>1</v>
      </c>
      <c r="M23" s="465" t="s">
        <v>5</v>
      </c>
      <c r="N23" s="472">
        <f>Q41</f>
        <v>2</v>
      </c>
      <c r="O23" s="335"/>
      <c r="P23" s="336"/>
      <c r="Q23" s="337"/>
      <c r="R23" s="478">
        <f>F23+I23+L23+C23</f>
        <v>2</v>
      </c>
      <c r="S23" s="480" t="s">
        <v>5</v>
      </c>
      <c r="T23" s="482">
        <f>H23+K23+N23+E23</f>
        <v>8</v>
      </c>
      <c r="U23" s="475">
        <v>0</v>
      </c>
    </row>
    <row r="24" spans="1:22" ht="15.75" customHeight="1" thickBot="1">
      <c r="A24" s="327"/>
      <c r="B24" s="330"/>
      <c r="C24" s="390"/>
      <c r="D24" s="392"/>
      <c r="E24" s="394"/>
      <c r="F24" s="390"/>
      <c r="G24" s="392"/>
      <c r="H24" s="394"/>
      <c r="I24" s="390"/>
      <c r="J24" s="392"/>
      <c r="K24" s="394"/>
      <c r="L24" s="390"/>
      <c r="M24" s="392"/>
      <c r="N24" s="394"/>
      <c r="O24" s="338"/>
      <c r="P24" s="339"/>
      <c r="Q24" s="340"/>
      <c r="R24" s="479"/>
      <c r="S24" s="481"/>
      <c r="T24" s="483"/>
      <c r="U24" s="448"/>
    </row>
    <row r="25" spans="1:22" ht="15.75" customHeight="1">
      <c r="A25" s="327"/>
      <c r="B25" s="330"/>
      <c r="C25" s="466">
        <f>O48</f>
        <v>16</v>
      </c>
      <c r="D25" s="468" t="s">
        <v>5</v>
      </c>
      <c r="E25" s="470">
        <f>Q48</f>
        <v>20</v>
      </c>
      <c r="F25" s="466">
        <f>Q13</f>
        <v>26</v>
      </c>
      <c r="G25" s="468" t="s">
        <v>5</v>
      </c>
      <c r="H25" s="470">
        <f>O13</f>
        <v>26</v>
      </c>
      <c r="I25" s="466">
        <f>O36</f>
        <v>13</v>
      </c>
      <c r="J25" s="468" t="s">
        <v>5</v>
      </c>
      <c r="K25" s="470">
        <f>Q36</f>
        <v>20</v>
      </c>
      <c r="L25" s="466">
        <f>O42</f>
        <v>24</v>
      </c>
      <c r="M25" s="468" t="s">
        <v>5</v>
      </c>
      <c r="N25" s="470">
        <f>Q42</f>
        <v>26</v>
      </c>
      <c r="O25" s="338"/>
      <c r="P25" s="339"/>
      <c r="Q25" s="340"/>
      <c r="R25" s="473">
        <f>F25+I25+L25+C25</f>
        <v>79</v>
      </c>
      <c r="S25" s="484" t="s">
        <v>5</v>
      </c>
      <c r="T25" s="486">
        <f>H25+K25+N25+E25</f>
        <v>92</v>
      </c>
      <c r="U25" s="476" t="s">
        <v>189</v>
      </c>
    </row>
    <row r="26" spans="1:22" ht="15.75" customHeight="1" thickBot="1">
      <c r="A26" s="328"/>
      <c r="B26" s="331"/>
      <c r="C26" s="467"/>
      <c r="D26" s="469"/>
      <c r="E26" s="471"/>
      <c r="F26" s="467"/>
      <c r="G26" s="469"/>
      <c r="H26" s="471"/>
      <c r="I26" s="467"/>
      <c r="J26" s="469"/>
      <c r="K26" s="471"/>
      <c r="L26" s="467"/>
      <c r="M26" s="469"/>
      <c r="N26" s="471"/>
      <c r="O26" s="341"/>
      <c r="P26" s="342"/>
      <c r="Q26" s="343"/>
      <c r="R26" s="474"/>
      <c r="S26" s="485"/>
      <c r="T26" s="487"/>
      <c r="U26" s="443"/>
    </row>
    <row r="28" spans="1:22" ht="24.95" customHeight="1">
      <c r="A28" s="489" t="s">
        <v>12</v>
      </c>
      <c r="B28" s="490"/>
      <c r="C28" s="490"/>
      <c r="D28" s="490"/>
      <c r="E28" s="490"/>
      <c r="F28" s="490"/>
      <c r="G28" s="490"/>
      <c r="H28" s="490"/>
      <c r="I28" s="490"/>
      <c r="J28" s="490"/>
      <c r="K28" s="490"/>
      <c r="L28" s="490"/>
      <c r="M28" s="490"/>
      <c r="N28" s="490"/>
      <c r="O28" s="490"/>
      <c r="P28" s="490"/>
      <c r="Q28" s="490"/>
      <c r="R28" s="491"/>
      <c r="S28" s="184"/>
      <c r="T28" s="191"/>
      <c r="U28" s="191"/>
    </row>
    <row r="29" spans="1:22" ht="15" customHeight="1">
      <c r="A29" s="492">
        <v>1</v>
      </c>
      <c r="B29" s="493" t="str">
        <f>B11</f>
        <v>TJ Avia Čakovice "B"</v>
      </c>
      <c r="C29" s="493"/>
      <c r="D29" s="493" t="s">
        <v>5</v>
      </c>
      <c r="E29" s="493" t="str">
        <f>B23</f>
        <v>SK Liapor - Witte Karlovy Vary z.s. "C"</v>
      </c>
      <c r="F29" s="493"/>
      <c r="G29" s="493"/>
      <c r="H29" s="493"/>
      <c r="I29" s="493"/>
      <c r="J29" s="493"/>
      <c r="K29" s="493"/>
      <c r="L29" s="493"/>
      <c r="M29" s="493"/>
      <c r="N29" s="493"/>
      <c r="O29" s="247">
        <v>2</v>
      </c>
      <c r="P29" s="247" t="s">
        <v>5</v>
      </c>
      <c r="Q29" s="247">
        <v>1</v>
      </c>
      <c r="R29" s="183" t="s">
        <v>11</v>
      </c>
      <c r="S29" s="182"/>
      <c r="T29" s="44"/>
      <c r="U29" s="45"/>
      <c r="V29" s="4"/>
    </row>
    <row r="30" spans="1:22" ht="15" customHeight="1">
      <c r="A30" s="446"/>
      <c r="B30" s="411"/>
      <c r="C30" s="411"/>
      <c r="D30" s="411"/>
      <c r="E30" s="411"/>
      <c r="F30" s="411"/>
      <c r="G30" s="411"/>
      <c r="H30" s="411"/>
      <c r="I30" s="411"/>
      <c r="J30" s="411"/>
      <c r="K30" s="411"/>
      <c r="L30" s="411"/>
      <c r="M30" s="411"/>
      <c r="N30" s="411"/>
      <c r="O30" s="248">
        <v>26</v>
      </c>
      <c r="P30" s="249" t="s">
        <v>5</v>
      </c>
      <c r="Q30" s="248">
        <v>26</v>
      </c>
      <c r="R30" s="7" t="s">
        <v>10</v>
      </c>
      <c r="S30" s="182"/>
      <c r="T30" s="42"/>
      <c r="U30" s="45"/>
      <c r="V30" s="4"/>
    </row>
    <row r="31" spans="1:22" ht="15" customHeight="1">
      <c r="A31" s="446">
        <v>2</v>
      </c>
      <c r="B31" s="411" t="str">
        <f>B15</f>
        <v>TJ Spartak Čelákovice - oddíl nohejbalu "B"</v>
      </c>
      <c r="C31" s="411"/>
      <c r="D31" s="411" t="s">
        <v>5</v>
      </c>
      <c r="E31" s="411" t="str">
        <f>B19</f>
        <v>TJ Dynamo České Budějovice "B"</v>
      </c>
      <c r="F31" s="411"/>
      <c r="G31" s="411"/>
      <c r="H31" s="411"/>
      <c r="I31" s="411"/>
      <c r="J31" s="411"/>
      <c r="K31" s="411"/>
      <c r="L31" s="411"/>
      <c r="M31" s="411"/>
      <c r="N31" s="411"/>
      <c r="O31" s="249">
        <v>2</v>
      </c>
      <c r="P31" s="249" t="s">
        <v>5</v>
      </c>
      <c r="Q31" s="249">
        <v>0</v>
      </c>
      <c r="R31" s="7" t="s">
        <v>11</v>
      </c>
      <c r="S31" s="182"/>
      <c r="T31" s="44"/>
      <c r="U31" s="45"/>
    </row>
    <row r="32" spans="1:22" ht="15" customHeight="1">
      <c r="A32" s="446"/>
      <c r="B32" s="411"/>
      <c r="C32" s="411"/>
      <c r="D32" s="411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248">
        <v>20</v>
      </c>
      <c r="P32" s="249" t="s">
        <v>5</v>
      </c>
      <c r="Q32" s="248">
        <v>16</v>
      </c>
      <c r="R32" s="7" t="s">
        <v>10</v>
      </c>
      <c r="S32" s="182"/>
      <c r="T32" s="42"/>
      <c r="U32" s="45"/>
    </row>
    <row r="33" spans="1:21" ht="15" customHeight="1">
      <c r="A33" s="446">
        <v>3</v>
      </c>
      <c r="B33" s="411" t="str">
        <f>B7</f>
        <v>SK Šacung ČNES Benešov 1947 "A"</v>
      </c>
      <c r="C33" s="411"/>
      <c r="D33" s="411" t="s">
        <v>5</v>
      </c>
      <c r="E33" s="411" t="str">
        <f>B11</f>
        <v>TJ Avia Čakovice "B"</v>
      </c>
      <c r="F33" s="411"/>
      <c r="G33" s="411"/>
      <c r="H33" s="411"/>
      <c r="I33" s="411"/>
      <c r="J33" s="411"/>
      <c r="K33" s="411"/>
      <c r="L33" s="411"/>
      <c r="M33" s="411"/>
      <c r="N33" s="411"/>
      <c r="O33" s="249">
        <v>0</v>
      </c>
      <c r="P33" s="249" t="s">
        <v>5</v>
      </c>
      <c r="Q33" s="249">
        <v>2</v>
      </c>
      <c r="R33" s="7" t="s">
        <v>11</v>
      </c>
      <c r="S33" s="182"/>
      <c r="T33" s="44"/>
      <c r="U33" s="45"/>
    </row>
    <row r="34" spans="1:21" ht="15" customHeight="1">
      <c r="A34" s="446"/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  <c r="N34" s="411"/>
      <c r="O34" s="248">
        <v>12</v>
      </c>
      <c r="P34" s="249" t="s">
        <v>5</v>
      </c>
      <c r="Q34" s="248">
        <v>20</v>
      </c>
      <c r="R34" s="7" t="s">
        <v>10</v>
      </c>
      <c r="S34" s="182"/>
      <c r="T34" s="42"/>
      <c r="U34" s="45"/>
    </row>
    <row r="35" spans="1:21" ht="15" customHeight="1">
      <c r="A35" s="446">
        <v>4</v>
      </c>
      <c r="B35" s="411" t="str">
        <f>B23</f>
        <v>SK Liapor - Witte Karlovy Vary z.s. "C"</v>
      </c>
      <c r="C35" s="411"/>
      <c r="D35" s="411" t="s">
        <v>5</v>
      </c>
      <c r="E35" s="411" t="str">
        <f>B15</f>
        <v>TJ Spartak Čelákovice - oddíl nohejbalu "B"</v>
      </c>
      <c r="F35" s="411"/>
      <c r="G35" s="411"/>
      <c r="H35" s="411"/>
      <c r="I35" s="411"/>
      <c r="J35" s="411"/>
      <c r="K35" s="411"/>
      <c r="L35" s="411"/>
      <c r="M35" s="411"/>
      <c r="N35" s="411"/>
      <c r="O35" s="249">
        <v>0</v>
      </c>
      <c r="P35" s="249" t="s">
        <v>5</v>
      </c>
      <c r="Q35" s="249">
        <v>2</v>
      </c>
      <c r="R35" s="7" t="s">
        <v>11</v>
      </c>
      <c r="S35" s="182"/>
      <c r="T35" s="44"/>
      <c r="U35" s="45"/>
    </row>
    <row r="36" spans="1:21" ht="15" customHeight="1">
      <c r="A36" s="446"/>
      <c r="B36" s="411"/>
      <c r="C36" s="411"/>
      <c r="D36" s="411"/>
      <c r="E36" s="411"/>
      <c r="F36" s="411"/>
      <c r="G36" s="411"/>
      <c r="H36" s="411"/>
      <c r="I36" s="411"/>
      <c r="J36" s="411"/>
      <c r="K36" s="411"/>
      <c r="L36" s="411"/>
      <c r="M36" s="411"/>
      <c r="N36" s="411"/>
      <c r="O36" s="248">
        <v>13</v>
      </c>
      <c r="P36" s="249" t="s">
        <v>5</v>
      </c>
      <c r="Q36" s="248">
        <v>20</v>
      </c>
      <c r="R36" s="7" t="s">
        <v>10</v>
      </c>
      <c r="S36" s="182"/>
      <c r="T36" s="42"/>
      <c r="U36" s="45"/>
    </row>
    <row r="37" spans="1:21" ht="15" customHeight="1">
      <c r="A37" s="446">
        <v>5</v>
      </c>
      <c r="B37" s="411" t="str">
        <f>B19</f>
        <v>TJ Dynamo České Budějovice "B"</v>
      </c>
      <c r="C37" s="411"/>
      <c r="D37" s="411" t="s">
        <v>5</v>
      </c>
      <c r="E37" s="411" t="str">
        <f>B7</f>
        <v>SK Šacung ČNES Benešov 1947 "A"</v>
      </c>
      <c r="F37" s="411"/>
      <c r="G37" s="411"/>
      <c r="H37" s="411"/>
      <c r="I37" s="411"/>
      <c r="J37" s="411"/>
      <c r="K37" s="411"/>
      <c r="L37" s="411"/>
      <c r="M37" s="411"/>
      <c r="N37" s="411"/>
      <c r="O37" s="249">
        <v>0</v>
      </c>
      <c r="P37" s="249" t="s">
        <v>5</v>
      </c>
      <c r="Q37" s="249">
        <v>2</v>
      </c>
      <c r="R37" s="7" t="s">
        <v>11</v>
      </c>
      <c r="S37" s="182"/>
      <c r="T37" s="44"/>
      <c r="U37" s="45"/>
    </row>
    <row r="38" spans="1:21" ht="15" customHeight="1">
      <c r="A38" s="446"/>
      <c r="B38" s="411"/>
      <c r="C38" s="411"/>
      <c r="D38" s="411"/>
      <c r="E38" s="411"/>
      <c r="F38" s="411"/>
      <c r="G38" s="411"/>
      <c r="H38" s="411"/>
      <c r="I38" s="411"/>
      <c r="J38" s="411"/>
      <c r="K38" s="411"/>
      <c r="L38" s="411"/>
      <c r="M38" s="411"/>
      <c r="N38" s="411"/>
      <c r="O38" s="248">
        <v>16</v>
      </c>
      <c r="P38" s="249" t="s">
        <v>5</v>
      </c>
      <c r="Q38" s="248">
        <v>20</v>
      </c>
      <c r="R38" s="7" t="s">
        <v>10</v>
      </c>
      <c r="S38" s="182"/>
      <c r="T38" s="42"/>
      <c r="U38" s="45"/>
    </row>
    <row r="39" spans="1:21" ht="15" customHeight="1">
      <c r="A39" s="446">
        <v>6</v>
      </c>
      <c r="B39" s="411" t="str">
        <f>B11</f>
        <v>TJ Avia Čakovice "B"</v>
      </c>
      <c r="C39" s="411"/>
      <c r="D39" s="411" t="s">
        <v>5</v>
      </c>
      <c r="E39" s="411" t="str">
        <f>B15</f>
        <v>TJ Spartak Čelákovice - oddíl nohejbalu "B"</v>
      </c>
      <c r="F39" s="411"/>
      <c r="G39" s="411"/>
      <c r="H39" s="411"/>
      <c r="I39" s="411"/>
      <c r="J39" s="411"/>
      <c r="K39" s="411"/>
      <c r="L39" s="411"/>
      <c r="M39" s="411"/>
      <c r="N39" s="411"/>
      <c r="O39" s="249">
        <v>0</v>
      </c>
      <c r="P39" s="249" t="s">
        <v>5</v>
      </c>
      <c r="Q39" s="249">
        <v>2</v>
      </c>
      <c r="R39" s="7" t="s">
        <v>11</v>
      </c>
      <c r="S39" s="182"/>
      <c r="T39" s="44"/>
      <c r="U39" s="45"/>
    </row>
    <row r="40" spans="1:21" ht="15" customHeight="1">
      <c r="A40" s="446"/>
      <c r="B40" s="411"/>
      <c r="C40" s="411"/>
      <c r="D40" s="411"/>
      <c r="E40" s="411"/>
      <c r="F40" s="411"/>
      <c r="G40" s="411"/>
      <c r="H40" s="411"/>
      <c r="I40" s="411"/>
      <c r="J40" s="411"/>
      <c r="K40" s="411"/>
      <c r="L40" s="411"/>
      <c r="M40" s="411"/>
      <c r="N40" s="411"/>
      <c r="O40" s="248">
        <v>16</v>
      </c>
      <c r="P40" s="249" t="s">
        <v>5</v>
      </c>
      <c r="Q40" s="248">
        <v>20</v>
      </c>
      <c r="R40" s="7" t="s">
        <v>10</v>
      </c>
      <c r="S40" s="182"/>
      <c r="T40" s="42"/>
      <c r="U40" s="45"/>
    </row>
    <row r="41" spans="1:21" ht="15.75">
      <c r="A41" s="446">
        <v>7</v>
      </c>
      <c r="B41" s="411" t="str">
        <f>B23</f>
        <v>SK Liapor - Witte Karlovy Vary z.s. "C"</v>
      </c>
      <c r="C41" s="411"/>
      <c r="D41" s="411" t="s">
        <v>5</v>
      </c>
      <c r="E41" s="411" t="str">
        <f>B19</f>
        <v>TJ Dynamo České Budějovice "B"</v>
      </c>
      <c r="F41" s="411"/>
      <c r="G41" s="411"/>
      <c r="H41" s="411"/>
      <c r="I41" s="411"/>
      <c r="J41" s="411"/>
      <c r="K41" s="411"/>
      <c r="L41" s="411"/>
      <c r="M41" s="411"/>
      <c r="N41" s="411"/>
      <c r="O41" s="249">
        <v>1</v>
      </c>
      <c r="P41" s="249" t="s">
        <v>5</v>
      </c>
      <c r="Q41" s="249">
        <v>2</v>
      </c>
      <c r="R41" s="7" t="s">
        <v>11</v>
      </c>
      <c r="S41" s="182"/>
      <c r="T41" s="44"/>
      <c r="U41" s="45"/>
    </row>
    <row r="42" spans="1:21" ht="15.75">
      <c r="A42" s="446"/>
      <c r="B42" s="411"/>
      <c r="C42" s="411"/>
      <c r="D42" s="411"/>
      <c r="E42" s="411"/>
      <c r="F42" s="411"/>
      <c r="G42" s="411"/>
      <c r="H42" s="411"/>
      <c r="I42" s="411"/>
      <c r="J42" s="411"/>
      <c r="K42" s="411"/>
      <c r="L42" s="411"/>
      <c r="M42" s="411"/>
      <c r="N42" s="411"/>
      <c r="O42" s="248">
        <v>24</v>
      </c>
      <c r="P42" s="249" t="s">
        <v>5</v>
      </c>
      <c r="Q42" s="248">
        <v>26</v>
      </c>
      <c r="R42" s="7" t="s">
        <v>10</v>
      </c>
      <c r="S42" s="182"/>
      <c r="T42" s="42"/>
      <c r="U42" s="45"/>
    </row>
    <row r="43" spans="1:21" ht="14.45" customHeight="1">
      <c r="A43" s="446">
        <v>8</v>
      </c>
      <c r="B43" s="411" t="str">
        <f>B7</f>
        <v>SK Šacung ČNES Benešov 1947 "A"</v>
      </c>
      <c r="C43" s="411"/>
      <c r="D43" s="411" t="s">
        <v>5</v>
      </c>
      <c r="E43" s="411" t="str">
        <f>B15</f>
        <v>TJ Spartak Čelákovice - oddíl nohejbalu "B"</v>
      </c>
      <c r="F43" s="411"/>
      <c r="G43" s="411"/>
      <c r="H43" s="411"/>
      <c r="I43" s="411"/>
      <c r="J43" s="411"/>
      <c r="K43" s="411"/>
      <c r="L43" s="411"/>
      <c r="M43" s="411"/>
      <c r="N43" s="411"/>
      <c r="O43" s="249">
        <v>0</v>
      </c>
      <c r="P43" s="249" t="s">
        <v>5</v>
      </c>
      <c r="Q43" s="249">
        <v>2</v>
      </c>
      <c r="R43" s="7" t="s">
        <v>11</v>
      </c>
      <c r="S43" s="182"/>
      <c r="T43" s="44"/>
      <c r="U43" s="45"/>
    </row>
    <row r="44" spans="1:21" ht="14.45" customHeight="1">
      <c r="A44" s="446"/>
      <c r="B44" s="411"/>
      <c r="C44" s="411"/>
      <c r="D44" s="411"/>
      <c r="E44" s="411"/>
      <c r="F44" s="411"/>
      <c r="G44" s="411"/>
      <c r="H44" s="411"/>
      <c r="I44" s="411"/>
      <c r="J44" s="411"/>
      <c r="K44" s="411"/>
      <c r="L44" s="411"/>
      <c r="M44" s="411"/>
      <c r="N44" s="411"/>
      <c r="O44" s="248">
        <v>16</v>
      </c>
      <c r="P44" s="249" t="s">
        <v>5</v>
      </c>
      <c r="Q44" s="248">
        <v>20</v>
      </c>
      <c r="R44" s="7" t="s">
        <v>10</v>
      </c>
      <c r="S44" s="182"/>
      <c r="T44" s="42"/>
      <c r="U44" s="45"/>
    </row>
    <row r="45" spans="1:21" ht="15.75">
      <c r="A45" s="446">
        <v>9</v>
      </c>
      <c r="B45" s="411" t="str">
        <f>B19</f>
        <v>TJ Dynamo České Budějovice "B"</v>
      </c>
      <c r="C45" s="411"/>
      <c r="D45" s="411" t="s">
        <v>5</v>
      </c>
      <c r="E45" s="411" t="str">
        <f>B11</f>
        <v>TJ Avia Čakovice "B"</v>
      </c>
      <c r="F45" s="411"/>
      <c r="G45" s="411"/>
      <c r="H45" s="411"/>
      <c r="I45" s="411"/>
      <c r="J45" s="411"/>
      <c r="K45" s="411"/>
      <c r="L45" s="411"/>
      <c r="M45" s="411"/>
      <c r="N45" s="411"/>
      <c r="O45" s="249">
        <v>1</v>
      </c>
      <c r="P45" s="249" t="s">
        <v>5</v>
      </c>
      <c r="Q45" s="249">
        <v>2</v>
      </c>
      <c r="R45" s="7" t="s">
        <v>11</v>
      </c>
      <c r="S45" s="182"/>
      <c r="T45" s="44"/>
      <c r="U45" s="45"/>
    </row>
    <row r="46" spans="1:21" ht="15.75">
      <c r="A46" s="446"/>
      <c r="B46" s="411"/>
      <c r="C46" s="411"/>
      <c r="D46" s="411"/>
      <c r="E46" s="411"/>
      <c r="F46" s="411"/>
      <c r="G46" s="411"/>
      <c r="H46" s="411"/>
      <c r="I46" s="411"/>
      <c r="J46" s="411"/>
      <c r="K46" s="411"/>
      <c r="L46" s="411"/>
      <c r="M46" s="411"/>
      <c r="N46" s="411"/>
      <c r="O46" s="248">
        <v>23</v>
      </c>
      <c r="P46" s="249" t="s">
        <v>5</v>
      </c>
      <c r="Q46" s="248">
        <v>26</v>
      </c>
      <c r="R46" s="7" t="s">
        <v>10</v>
      </c>
      <c r="S46" s="182"/>
      <c r="T46" s="42"/>
      <c r="U46" s="45"/>
    </row>
    <row r="47" spans="1:21" ht="15.75">
      <c r="A47" s="446">
        <v>10</v>
      </c>
      <c r="B47" s="411" t="str">
        <f>B23</f>
        <v>SK Liapor - Witte Karlovy Vary z.s. "C"</v>
      </c>
      <c r="C47" s="411"/>
      <c r="D47" s="411" t="s">
        <v>5</v>
      </c>
      <c r="E47" s="411" t="str">
        <f>B7</f>
        <v>SK Šacung ČNES Benešov 1947 "A"</v>
      </c>
      <c r="F47" s="411"/>
      <c r="G47" s="411"/>
      <c r="H47" s="411"/>
      <c r="I47" s="411"/>
      <c r="J47" s="411"/>
      <c r="K47" s="411"/>
      <c r="L47" s="411"/>
      <c r="M47" s="411"/>
      <c r="N47" s="411"/>
      <c r="O47" s="245">
        <v>0</v>
      </c>
      <c r="P47" s="245" t="s">
        <v>5</v>
      </c>
      <c r="Q47" s="245">
        <v>2</v>
      </c>
      <c r="R47" s="7" t="s">
        <v>11</v>
      </c>
      <c r="S47" s="182"/>
      <c r="T47" s="44"/>
      <c r="U47" s="45"/>
    </row>
    <row r="48" spans="1:21" ht="15.75">
      <c r="A48" s="446"/>
      <c r="B48" s="411"/>
      <c r="C48" s="411"/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  <c r="O48" s="246">
        <v>16</v>
      </c>
      <c r="P48" s="245" t="s">
        <v>5</v>
      </c>
      <c r="Q48" s="246">
        <v>20</v>
      </c>
      <c r="R48" s="7" t="s">
        <v>10</v>
      </c>
      <c r="S48" s="182"/>
      <c r="T48" s="42"/>
      <c r="U48" s="45"/>
    </row>
    <row r="53" ht="15" customHeight="1"/>
    <row r="57" ht="14.45" customHeight="1"/>
    <row r="58" ht="14.45" customHeight="1"/>
    <row r="71" ht="15" customHeight="1"/>
    <row r="75" ht="14.45" customHeight="1"/>
    <row r="76" ht="14.45" customHeight="1"/>
    <row r="95" ht="14.45" customHeight="1"/>
    <row r="96" ht="14.45" customHeight="1"/>
  </sheetData>
  <mergeCells count="226">
    <mergeCell ref="A39:A40"/>
    <mergeCell ref="B39:C40"/>
    <mergeCell ref="D39:D40"/>
    <mergeCell ref="E39:N40"/>
    <mergeCell ref="A47:A48"/>
    <mergeCell ref="B47:C48"/>
    <mergeCell ref="D47:D48"/>
    <mergeCell ref="E47:N48"/>
    <mergeCell ref="A41:A42"/>
    <mergeCell ref="B41:C42"/>
    <mergeCell ref="D41:D42"/>
    <mergeCell ref="E41:N42"/>
    <mergeCell ref="A43:A44"/>
    <mergeCell ref="B43:C44"/>
    <mergeCell ref="D43:D44"/>
    <mergeCell ref="E43:N44"/>
    <mergeCell ref="A45:A46"/>
    <mergeCell ref="B45:C46"/>
    <mergeCell ref="D45:D46"/>
    <mergeCell ref="E45:N46"/>
    <mergeCell ref="J23:J24"/>
    <mergeCell ref="K23:K24"/>
    <mergeCell ref="L23:L24"/>
    <mergeCell ref="A28:R28"/>
    <mergeCell ref="A37:A38"/>
    <mergeCell ref="B37:C38"/>
    <mergeCell ref="D37:D38"/>
    <mergeCell ref="E37:N38"/>
    <mergeCell ref="I25:I26"/>
    <mergeCell ref="J25:J26"/>
    <mergeCell ref="K25:K26"/>
    <mergeCell ref="L25:L26"/>
    <mergeCell ref="M25:M26"/>
    <mergeCell ref="N25:N26"/>
    <mergeCell ref="R25:R26"/>
    <mergeCell ref="A29:A30"/>
    <mergeCell ref="B29:C30"/>
    <mergeCell ref="D29:D30"/>
    <mergeCell ref="E29:N30"/>
    <mergeCell ref="C25:C26"/>
    <mergeCell ref="E25:E26"/>
    <mergeCell ref="F25:F26"/>
    <mergeCell ref="G25:G26"/>
    <mergeCell ref="H25:H26"/>
    <mergeCell ref="S25:S26"/>
    <mergeCell ref="T25:T26"/>
    <mergeCell ref="U19:U20"/>
    <mergeCell ref="S21:S22"/>
    <mergeCell ref="T21:T22"/>
    <mergeCell ref="U21:U22"/>
    <mergeCell ref="O23:Q26"/>
    <mergeCell ref="R23:R24"/>
    <mergeCell ref="S23:S24"/>
    <mergeCell ref="T23:T24"/>
    <mergeCell ref="U23:U24"/>
    <mergeCell ref="U25:U26"/>
    <mergeCell ref="S19:S20"/>
    <mergeCell ref="T19:T20"/>
    <mergeCell ref="P19:P20"/>
    <mergeCell ref="U11:U12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11:S12"/>
    <mergeCell ref="T11:T12"/>
    <mergeCell ref="O5:Q6"/>
    <mergeCell ref="R5:T5"/>
    <mergeCell ref="R6:T6"/>
    <mergeCell ref="S7:S8"/>
    <mergeCell ref="T7:T8"/>
    <mergeCell ref="S9:S10"/>
    <mergeCell ref="T9:T10"/>
    <mergeCell ref="O7:O8"/>
    <mergeCell ref="P7:P8"/>
    <mergeCell ref="Q7:Q8"/>
    <mergeCell ref="R7:R8"/>
    <mergeCell ref="O9:O10"/>
    <mergeCell ref="A35:A36"/>
    <mergeCell ref="B35:C36"/>
    <mergeCell ref="D35:D36"/>
    <mergeCell ref="E35:N36"/>
    <mergeCell ref="A33:A34"/>
    <mergeCell ref="B33:C34"/>
    <mergeCell ref="D33:D34"/>
    <mergeCell ref="E33:N34"/>
    <mergeCell ref="A31:A32"/>
    <mergeCell ref="B31:C32"/>
    <mergeCell ref="D31:D32"/>
    <mergeCell ref="E31:N32"/>
    <mergeCell ref="D25:D26"/>
    <mergeCell ref="M23:M24"/>
    <mergeCell ref="N23:N24"/>
    <mergeCell ref="A19:A22"/>
    <mergeCell ref="C19:C20"/>
    <mergeCell ref="D19:D20"/>
    <mergeCell ref="E19:E20"/>
    <mergeCell ref="F19:F20"/>
    <mergeCell ref="O19:O20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I19:I20"/>
    <mergeCell ref="J19:J20"/>
    <mergeCell ref="K19:K20"/>
    <mergeCell ref="I21:I22"/>
    <mergeCell ref="J21:J22"/>
    <mergeCell ref="K21:K22"/>
    <mergeCell ref="R11:R12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R17:R18"/>
    <mergeCell ref="I15:K18"/>
    <mergeCell ref="P13:P14"/>
    <mergeCell ref="F11:H14"/>
    <mergeCell ref="I11:I12"/>
    <mergeCell ref="N13:N14"/>
    <mergeCell ref="O13:O14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Q17:Q18"/>
    <mergeCell ref="A7:A10"/>
    <mergeCell ref="B7:B10"/>
    <mergeCell ref="R9:R10"/>
    <mergeCell ref="P9:P10"/>
    <mergeCell ref="Q9:Q10"/>
    <mergeCell ref="C7:E10"/>
    <mergeCell ref="A4:B6"/>
    <mergeCell ref="A2:U3"/>
    <mergeCell ref="C4:U4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U7:U8"/>
    <mergeCell ref="U9:U10"/>
    <mergeCell ref="F9:F10"/>
    <mergeCell ref="G9:G10"/>
    <mergeCell ref="H9:H10"/>
    <mergeCell ref="I9:I10"/>
    <mergeCell ref="L9:L10"/>
    <mergeCell ref="M9:M10"/>
    <mergeCell ref="N9:N10"/>
    <mergeCell ref="Q13:Q14"/>
    <mergeCell ref="J11:J12"/>
    <mergeCell ref="K11:K12"/>
    <mergeCell ref="L11:L12"/>
    <mergeCell ref="M11:M12"/>
    <mergeCell ref="N11:N12"/>
    <mergeCell ref="O11:O12"/>
    <mergeCell ref="P11:P12"/>
    <mergeCell ref="Q11:Q12"/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C13:C14"/>
    <mergeCell ref="D13:D14"/>
    <mergeCell ref="E13:E14"/>
    <mergeCell ref="I13:I14"/>
    <mergeCell ref="J13:J14"/>
    <mergeCell ref="K13:K14"/>
    <mergeCell ref="L13:L14"/>
    <mergeCell ref="M13:M14"/>
    <mergeCell ref="J9:J10"/>
    <mergeCell ref="K9:K10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B84"/>
  <sheetViews>
    <sheetView showGridLines="0" zoomScaleNormal="100" workbookViewId="0">
      <selection activeCell="V8" sqref="V8"/>
    </sheetView>
  </sheetViews>
  <sheetFormatPr defaultRowHeight="1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/>
    <row r="2" spans="1:26" ht="14.45" customHeight="1">
      <c r="A2" s="272" t="str">
        <f>'Nasazení do skupin'!B2</f>
        <v>47. MČR mužů dvojice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362"/>
      <c r="M2" s="362"/>
      <c r="N2" s="362"/>
      <c r="O2" s="273"/>
      <c r="P2" s="273"/>
      <c r="Q2" s="273"/>
      <c r="R2" s="274"/>
    </row>
    <row r="3" spans="1:26" ht="15.75" thickBot="1">
      <c r="A3" s="275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7"/>
    </row>
    <row r="4" spans="1:26" ht="32.25" customHeight="1" thickBot="1">
      <c r="A4" s="353" t="s">
        <v>9</v>
      </c>
      <c r="B4" s="354"/>
      <c r="C4" s="359" t="str">
        <f>'Nasazení do skupin'!B3</f>
        <v>Karlovy Vary 1.7.2017</v>
      </c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1"/>
    </row>
    <row r="5" spans="1:26" ht="14.45" customHeight="1">
      <c r="A5" s="355"/>
      <c r="B5" s="356"/>
      <c r="C5" s="273">
        <v>1</v>
      </c>
      <c r="D5" s="273"/>
      <c r="E5" s="274"/>
      <c r="F5" s="272">
        <v>2</v>
      </c>
      <c r="G5" s="273"/>
      <c r="H5" s="274"/>
      <c r="I5" s="272">
        <v>3</v>
      </c>
      <c r="J5" s="273"/>
      <c r="K5" s="274"/>
      <c r="L5" s="272">
        <v>4</v>
      </c>
      <c r="M5" s="273"/>
      <c r="N5" s="274"/>
      <c r="O5" s="363" t="s">
        <v>1</v>
      </c>
      <c r="P5" s="364"/>
      <c r="Q5" s="365"/>
      <c r="R5" s="237" t="s">
        <v>2</v>
      </c>
    </row>
    <row r="6" spans="1:26" ht="15" customHeight="1" thickBot="1">
      <c r="A6" s="357"/>
      <c r="B6" s="358"/>
      <c r="C6" s="333"/>
      <c r="D6" s="333"/>
      <c r="E6" s="334"/>
      <c r="F6" s="275"/>
      <c r="G6" s="276"/>
      <c r="H6" s="277"/>
      <c r="I6" s="275"/>
      <c r="J6" s="276"/>
      <c r="K6" s="277"/>
      <c r="L6" s="275"/>
      <c r="M6" s="276"/>
      <c r="N6" s="277"/>
      <c r="O6" s="366" t="s">
        <v>3</v>
      </c>
      <c r="P6" s="367"/>
      <c r="Q6" s="368"/>
      <c r="R6" s="238" t="s">
        <v>4</v>
      </c>
    </row>
    <row r="7" spans="1:26" ht="15" customHeight="1">
      <c r="A7" s="326">
        <v>1</v>
      </c>
      <c r="B7" s="329" t="str">
        <f>'Nasazení do skupin'!B14</f>
        <v>SK Liapor - Witte Karlovy Vary z.s. "A"</v>
      </c>
      <c r="C7" s="369"/>
      <c r="D7" s="370"/>
      <c r="E7" s="371"/>
      <c r="F7" s="325"/>
      <c r="G7" s="312"/>
      <c r="H7" s="295"/>
      <c r="I7" s="325"/>
      <c r="J7" s="312"/>
      <c r="K7" s="295"/>
      <c r="L7" s="181"/>
      <c r="M7" s="181"/>
      <c r="N7" s="181"/>
      <c r="O7" s="332"/>
      <c r="P7" s="299"/>
      <c r="Q7" s="287"/>
      <c r="R7" s="283"/>
      <c r="Y7" s="42"/>
    </row>
    <row r="8" spans="1:26" ht="15.75" customHeight="1" thickBot="1">
      <c r="A8" s="327"/>
      <c r="B8" s="330"/>
      <c r="C8" s="372"/>
      <c r="D8" s="373"/>
      <c r="E8" s="374"/>
      <c r="F8" s="306"/>
      <c r="G8" s="308"/>
      <c r="H8" s="296"/>
      <c r="I8" s="306"/>
      <c r="J8" s="308"/>
      <c r="K8" s="296"/>
      <c r="L8" s="236"/>
      <c r="M8" s="236"/>
      <c r="N8" s="236"/>
      <c r="O8" s="304"/>
      <c r="P8" s="300"/>
      <c r="Q8" s="288"/>
      <c r="R8" s="284"/>
    </row>
    <row r="9" spans="1:26" ht="15" customHeight="1">
      <c r="A9" s="327"/>
      <c r="B9" s="330"/>
      <c r="C9" s="372"/>
      <c r="D9" s="373"/>
      <c r="E9" s="374"/>
      <c r="F9" s="293"/>
      <c r="G9" s="297"/>
      <c r="H9" s="322"/>
      <c r="I9" s="293"/>
      <c r="J9" s="297"/>
      <c r="K9" s="322"/>
      <c r="L9" s="239"/>
      <c r="M9" s="239"/>
      <c r="N9" s="239"/>
      <c r="O9" s="289"/>
      <c r="P9" s="291"/>
      <c r="Q9" s="301"/>
      <c r="R9" s="285"/>
      <c r="X9" s="42"/>
      <c r="Y9" s="42"/>
      <c r="Z9" s="42"/>
    </row>
    <row r="10" spans="1:26" ht="15.75" customHeight="1" thickBot="1">
      <c r="A10" s="328"/>
      <c r="B10" s="331"/>
      <c r="C10" s="375"/>
      <c r="D10" s="376"/>
      <c r="E10" s="377"/>
      <c r="F10" s="293"/>
      <c r="G10" s="297"/>
      <c r="H10" s="322"/>
      <c r="I10" s="294"/>
      <c r="J10" s="298"/>
      <c r="K10" s="323"/>
      <c r="L10" s="240"/>
      <c r="M10" s="240"/>
      <c r="N10" s="240"/>
      <c r="O10" s="290"/>
      <c r="P10" s="292"/>
      <c r="Q10" s="302"/>
      <c r="R10" s="286"/>
      <c r="X10" s="42"/>
      <c r="Y10" s="42"/>
      <c r="Z10" s="42"/>
    </row>
    <row r="11" spans="1:26" ht="15" customHeight="1">
      <c r="A11" s="326">
        <v>2</v>
      </c>
      <c r="B11" s="329" t="str">
        <f>'Nasazení do skupin'!B15</f>
        <v>TJ Spartak Čelákovice - oddíl nohejbalu "A"</v>
      </c>
      <c r="C11" s="325"/>
      <c r="D11" s="312"/>
      <c r="E11" s="312"/>
      <c r="F11" s="313" t="s">
        <v>41</v>
      </c>
      <c r="G11" s="314"/>
      <c r="H11" s="315"/>
      <c r="I11" s="312"/>
      <c r="J11" s="312"/>
      <c r="K11" s="295"/>
      <c r="L11" s="181"/>
      <c r="M11" s="181"/>
      <c r="N11" s="181"/>
      <c r="O11" s="332"/>
      <c r="P11" s="299"/>
      <c r="Q11" s="287"/>
      <c r="R11" s="283"/>
    </row>
    <row r="12" spans="1:26" ht="15.75" customHeight="1" thickBot="1">
      <c r="A12" s="327"/>
      <c r="B12" s="330"/>
      <c r="C12" s="306"/>
      <c r="D12" s="308"/>
      <c r="E12" s="308"/>
      <c r="F12" s="316"/>
      <c r="G12" s="317"/>
      <c r="H12" s="318"/>
      <c r="I12" s="308"/>
      <c r="J12" s="308"/>
      <c r="K12" s="296"/>
      <c r="L12" s="236"/>
      <c r="M12" s="236"/>
      <c r="N12" s="236"/>
      <c r="O12" s="304"/>
      <c r="P12" s="300"/>
      <c r="Q12" s="288"/>
      <c r="R12" s="284"/>
    </row>
    <row r="13" spans="1:26" ht="15" customHeight="1">
      <c r="A13" s="327"/>
      <c r="B13" s="330"/>
      <c r="C13" s="293"/>
      <c r="D13" s="297"/>
      <c r="E13" s="297"/>
      <c r="F13" s="316"/>
      <c r="G13" s="317"/>
      <c r="H13" s="318"/>
      <c r="I13" s="297"/>
      <c r="J13" s="297"/>
      <c r="K13" s="322"/>
      <c r="L13" s="239"/>
      <c r="M13" s="239"/>
      <c r="N13" s="239"/>
      <c r="O13" s="289"/>
      <c r="P13" s="291"/>
      <c r="Q13" s="301"/>
      <c r="R13" s="285"/>
    </row>
    <row r="14" spans="1:26" ht="15.75" customHeight="1" thickBot="1">
      <c r="A14" s="328"/>
      <c r="B14" s="331"/>
      <c r="C14" s="294"/>
      <c r="D14" s="298"/>
      <c r="E14" s="298"/>
      <c r="F14" s="319"/>
      <c r="G14" s="320"/>
      <c r="H14" s="321"/>
      <c r="I14" s="297"/>
      <c r="J14" s="297"/>
      <c r="K14" s="322"/>
      <c r="L14" s="239"/>
      <c r="M14" s="239"/>
      <c r="N14" s="239"/>
      <c r="O14" s="290"/>
      <c r="P14" s="292"/>
      <c r="Q14" s="302"/>
      <c r="R14" s="286"/>
    </row>
    <row r="15" spans="1:26" ht="15" customHeight="1">
      <c r="A15" s="326">
        <v>3</v>
      </c>
      <c r="B15" s="329" t="str">
        <f>'Nasazení do skupin'!B16</f>
        <v>TJ SLAVOJ Český Brod "A"</v>
      </c>
      <c r="C15" s="325"/>
      <c r="D15" s="312"/>
      <c r="E15" s="295"/>
      <c r="F15" s="305"/>
      <c r="G15" s="307"/>
      <c r="H15" s="307"/>
      <c r="I15" s="344"/>
      <c r="J15" s="345"/>
      <c r="K15" s="346"/>
      <c r="L15" s="325"/>
      <c r="M15" s="312"/>
      <c r="N15" s="295"/>
      <c r="O15" s="332"/>
      <c r="P15" s="299"/>
      <c r="Q15" s="287"/>
      <c r="R15" s="283"/>
    </row>
    <row r="16" spans="1:26" ht="15.75" customHeight="1" thickBot="1">
      <c r="A16" s="327"/>
      <c r="B16" s="330"/>
      <c r="C16" s="306"/>
      <c r="D16" s="308"/>
      <c r="E16" s="296"/>
      <c r="F16" s="306"/>
      <c r="G16" s="308"/>
      <c r="H16" s="308"/>
      <c r="I16" s="347"/>
      <c r="J16" s="348"/>
      <c r="K16" s="349"/>
      <c r="L16" s="306"/>
      <c r="M16" s="308"/>
      <c r="N16" s="296"/>
      <c r="O16" s="304"/>
      <c r="P16" s="300"/>
      <c r="Q16" s="288"/>
      <c r="R16" s="284"/>
    </row>
    <row r="17" spans="1:54" ht="15" customHeight="1">
      <c r="A17" s="327"/>
      <c r="B17" s="330"/>
      <c r="C17" s="293"/>
      <c r="D17" s="297"/>
      <c r="E17" s="322"/>
      <c r="F17" s="293"/>
      <c r="G17" s="297"/>
      <c r="H17" s="297"/>
      <c r="I17" s="347"/>
      <c r="J17" s="348"/>
      <c r="K17" s="349"/>
      <c r="L17" s="293"/>
      <c r="M17" s="297"/>
      <c r="N17" s="322"/>
      <c r="O17" s="289"/>
      <c r="P17" s="291"/>
      <c r="Q17" s="301"/>
      <c r="R17" s="285"/>
    </row>
    <row r="18" spans="1:54" ht="15.75" customHeight="1" thickBot="1">
      <c r="A18" s="328"/>
      <c r="B18" s="331"/>
      <c r="C18" s="294"/>
      <c r="D18" s="298"/>
      <c r="E18" s="323"/>
      <c r="F18" s="294"/>
      <c r="G18" s="298"/>
      <c r="H18" s="298"/>
      <c r="I18" s="350"/>
      <c r="J18" s="351"/>
      <c r="K18" s="352"/>
      <c r="L18" s="294"/>
      <c r="M18" s="298"/>
      <c r="N18" s="323"/>
      <c r="O18" s="290"/>
      <c r="P18" s="292"/>
      <c r="Q18" s="302"/>
      <c r="R18" s="286"/>
    </row>
    <row r="19" spans="1:54" ht="15" customHeight="1">
      <c r="A19" s="326">
        <v>4</v>
      </c>
      <c r="B19" s="329" t="str">
        <f>'Nasazení do skupin'!B17</f>
        <v>Sportovní klub Nohejbal Žatec "B"</v>
      </c>
      <c r="C19" s="325"/>
      <c r="D19" s="312"/>
      <c r="E19" s="295"/>
      <c r="F19" s="325"/>
      <c r="G19" s="312"/>
      <c r="H19" s="295"/>
      <c r="I19" s="305"/>
      <c r="J19" s="307"/>
      <c r="K19" s="307"/>
      <c r="L19" s="335">
        <v>2017</v>
      </c>
      <c r="M19" s="336"/>
      <c r="N19" s="337"/>
      <c r="O19" s="303"/>
      <c r="P19" s="299"/>
      <c r="Q19" s="287"/>
      <c r="R19" s="283"/>
    </row>
    <row r="20" spans="1:54" ht="15.75" customHeight="1" thickBot="1">
      <c r="A20" s="327"/>
      <c r="B20" s="330"/>
      <c r="C20" s="306"/>
      <c r="D20" s="308"/>
      <c r="E20" s="296"/>
      <c r="F20" s="306"/>
      <c r="G20" s="308"/>
      <c r="H20" s="296"/>
      <c r="I20" s="306"/>
      <c r="J20" s="308"/>
      <c r="K20" s="308"/>
      <c r="L20" s="338"/>
      <c r="M20" s="339"/>
      <c r="N20" s="340"/>
      <c r="O20" s="304"/>
      <c r="P20" s="300"/>
      <c r="Q20" s="288"/>
      <c r="R20" s="284"/>
    </row>
    <row r="21" spans="1:54" ht="15" customHeight="1">
      <c r="A21" s="327"/>
      <c r="B21" s="330"/>
      <c r="C21" s="293"/>
      <c r="D21" s="297"/>
      <c r="E21" s="322"/>
      <c r="F21" s="293"/>
      <c r="G21" s="297"/>
      <c r="H21" s="322"/>
      <c r="I21" s="293"/>
      <c r="J21" s="297"/>
      <c r="K21" s="297"/>
      <c r="L21" s="338"/>
      <c r="M21" s="339"/>
      <c r="N21" s="340"/>
      <c r="O21" s="289"/>
      <c r="P21" s="291"/>
      <c r="Q21" s="301"/>
      <c r="R21" s="285"/>
    </row>
    <row r="22" spans="1:54" ht="15.75" customHeight="1" thickBot="1">
      <c r="A22" s="328"/>
      <c r="B22" s="331"/>
      <c r="C22" s="294"/>
      <c r="D22" s="298"/>
      <c r="E22" s="323"/>
      <c r="F22" s="294"/>
      <c r="G22" s="298"/>
      <c r="H22" s="323"/>
      <c r="I22" s="294"/>
      <c r="J22" s="298"/>
      <c r="K22" s="298"/>
      <c r="L22" s="341"/>
      <c r="M22" s="342"/>
      <c r="N22" s="343"/>
      <c r="O22" s="290"/>
      <c r="P22" s="292"/>
      <c r="Q22" s="302"/>
      <c r="R22" s="286"/>
    </row>
    <row r="23" spans="1:54" ht="15" customHeight="1">
      <c r="A23" s="324"/>
      <c r="B23" s="309"/>
      <c r="C23" s="309"/>
      <c r="D23" s="310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43"/>
      <c r="P23" s="44"/>
      <c r="Q23" s="44"/>
      <c r="R23" s="45"/>
      <c r="S23" s="42"/>
      <c r="T23" s="42"/>
      <c r="U23" s="42"/>
      <c r="V23" s="42"/>
      <c r="W23" s="42"/>
      <c r="X23" s="42"/>
      <c r="Y23" s="42"/>
      <c r="Z23" s="42"/>
      <c r="AA23" s="42"/>
      <c r="AB23" s="42"/>
    </row>
    <row r="24" spans="1:54" ht="21.75" customHeight="1">
      <c r="A24" s="324"/>
      <c r="B24" s="309"/>
      <c r="C24" s="309"/>
      <c r="D24" s="310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46"/>
      <c r="P24" s="44"/>
      <c r="Q24" s="42"/>
      <c r="R24" s="45"/>
      <c r="S24" s="42"/>
      <c r="T24" s="42"/>
      <c r="U24" s="42"/>
      <c r="V24" s="42"/>
      <c r="W24" s="42"/>
      <c r="X24" s="42"/>
      <c r="Y24" s="42"/>
      <c r="Z24" s="42"/>
      <c r="AA24" s="42"/>
      <c r="AB24" s="42"/>
    </row>
    <row r="25" spans="1:54" ht="15" customHeight="1">
      <c r="A25" s="324"/>
      <c r="B25" s="309"/>
      <c r="C25" s="309"/>
      <c r="D25" s="310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43"/>
      <c r="P25" s="44"/>
      <c r="Q25" s="44"/>
      <c r="R25" s="45"/>
      <c r="S25" s="42"/>
      <c r="T25" s="42"/>
      <c r="U25" s="42"/>
      <c r="V25" s="42"/>
      <c r="W25" s="42"/>
      <c r="X25" s="42"/>
      <c r="Y25" s="42"/>
      <c r="Z25" s="42"/>
      <c r="AA25" s="42"/>
      <c r="AB25" s="42"/>
    </row>
    <row r="26" spans="1:54" ht="15" customHeight="1">
      <c r="A26" s="324"/>
      <c r="B26" s="309"/>
      <c r="C26" s="309"/>
      <c r="D26" s="310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46"/>
      <c r="P26" s="44"/>
      <c r="Q26" s="42"/>
      <c r="R26" s="45"/>
      <c r="S26" s="42"/>
      <c r="T26" s="42"/>
      <c r="U26" s="42"/>
      <c r="V26" s="42"/>
      <c r="W26" s="42"/>
      <c r="X26" s="42"/>
      <c r="Y26" s="42"/>
      <c r="Z26" s="42"/>
      <c r="AA26" s="42"/>
      <c r="AB26" s="42"/>
    </row>
    <row r="27" spans="1:54" ht="15" customHeight="1">
      <c r="A27" s="324"/>
      <c r="B27" s="309"/>
      <c r="C27" s="309"/>
      <c r="D27" s="310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43"/>
      <c r="P27" s="44"/>
      <c r="Q27" s="44"/>
      <c r="R27" s="45"/>
      <c r="S27" s="42"/>
      <c r="T27" s="42"/>
      <c r="U27" s="42"/>
      <c r="V27" s="42"/>
      <c r="W27" s="42"/>
      <c r="X27" s="42"/>
      <c r="Y27" s="42"/>
      <c r="Z27" s="42"/>
      <c r="AA27" s="42"/>
      <c r="AB27" s="42"/>
    </row>
    <row r="28" spans="1:54" ht="15" customHeight="1">
      <c r="A28" s="324"/>
      <c r="B28" s="309"/>
      <c r="C28" s="309"/>
      <c r="D28" s="310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46"/>
      <c r="P28" s="44"/>
      <c r="Q28" s="42"/>
      <c r="R28" s="45"/>
      <c r="S28" s="42"/>
      <c r="T28" s="42"/>
      <c r="U28" s="42"/>
      <c r="V28" s="42"/>
      <c r="W28" s="42"/>
      <c r="X28" s="42"/>
      <c r="Y28" s="42"/>
      <c r="Z28" s="42"/>
      <c r="AA28" s="42"/>
      <c r="AB28" s="42"/>
    </row>
    <row r="29" spans="1:54" ht="23.25">
      <c r="P29" s="311"/>
      <c r="Q29" s="311"/>
      <c r="R29" s="241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  <c r="AL29" s="279"/>
      <c r="AM29" s="279"/>
      <c r="AN29" s="279"/>
      <c r="AO29" s="279"/>
      <c r="AP29" s="279"/>
      <c r="AQ29" s="279"/>
      <c r="AR29" s="279"/>
      <c r="AS29" s="279"/>
      <c r="AT29" s="279"/>
      <c r="AU29" s="279"/>
      <c r="AV29" s="279"/>
      <c r="AW29" s="279"/>
      <c r="AX29" s="279"/>
      <c r="AY29" s="279"/>
      <c r="AZ29" s="279"/>
      <c r="BA29" s="279"/>
      <c r="BB29" s="279"/>
    </row>
    <row r="31" spans="1:54"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79"/>
      <c r="AN31" s="279"/>
      <c r="AO31" s="279"/>
      <c r="AP31" s="279"/>
      <c r="AQ31" s="279"/>
      <c r="AR31" s="279"/>
      <c r="AS31" s="279"/>
      <c r="AT31" s="279"/>
      <c r="AU31" s="279"/>
      <c r="AV31" s="279"/>
      <c r="AW31" s="279"/>
      <c r="AX31" s="279"/>
      <c r="AY31" s="279"/>
      <c r="AZ31" s="279"/>
      <c r="BA31" s="279"/>
      <c r="BB31" s="279"/>
    </row>
    <row r="32" spans="1:54"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79"/>
      <c r="AN32" s="279"/>
      <c r="AO32" s="279"/>
      <c r="AP32" s="279"/>
      <c r="AQ32" s="279"/>
      <c r="AR32" s="279"/>
      <c r="AS32" s="279"/>
      <c r="AT32" s="279"/>
      <c r="AU32" s="279"/>
      <c r="AV32" s="279"/>
      <c r="AW32" s="279"/>
      <c r="AX32" s="279"/>
      <c r="AY32" s="279"/>
      <c r="AZ32" s="279"/>
      <c r="BA32" s="279"/>
      <c r="BB32" s="279"/>
    </row>
    <row r="33" spans="20:54" ht="20.25">
      <c r="T33" s="278"/>
      <c r="U33" s="278"/>
      <c r="V33" s="278"/>
      <c r="W33" s="278"/>
      <c r="X33" s="278"/>
      <c r="Y33" s="278"/>
      <c r="Z33" s="278"/>
      <c r="AA33" s="280"/>
      <c r="AB33" s="280"/>
      <c r="AC33" s="280"/>
      <c r="AD33" s="280"/>
      <c r="AE33" s="280"/>
      <c r="AF33" s="280"/>
      <c r="AG33" s="2"/>
      <c r="AH33" s="2"/>
      <c r="AI33" s="278"/>
      <c r="AJ33" s="278"/>
      <c r="AK33" s="278"/>
      <c r="AL33" s="278"/>
      <c r="AM33" s="278"/>
      <c r="AN33" s="278"/>
      <c r="AO33" s="6"/>
      <c r="AP33" s="5"/>
      <c r="AQ33" s="5"/>
      <c r="AR33" s="5"/>
      <c r="AS33" s="5"/>
      <c r="AT33" s="5"/>
      <c r="AU33" s="278"/>
      <c r="AV33" s="278"/>
      <c r="AW33" s="278"/>
      <c r="AX33" s="278"/>
      <c r="AY33" s="2"/>
      <c r="AZ33" s="2"/>
      <c r="BA33" s="2"/>
      <c r="BB33" s="2"/>
    </row>
    <row r="35" spans="20:54" ht="20.25">
      <c r="T35" s="280"/>
      <c r="U35" s="280"/>
      <c r="V35" s="280"/>
      <c r="W35" s="280"/>
      <c r="X35" s="280"/>
      <c r="Y35" s="280"/>
      <c r="Z35" s="280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"/>
      <c r="AL35" s="280"/>
      <c r="AM35" s="280"/>
      <c r="AN35" s="280"/>
      <c r="AO35" s="280"/>
      <c r="AP35" s="280"/>
      <c r="AQ35" s="280"/>
      <c r="AR35" s="280"/>
      <c r="AS35" s="281"/>
      <c r="AT35" s="281"/>
      <c r="AU35" s="281"/>
      <c r="AV35" s="281"/>
      <c r="AW35" s="281"/>
      <c r="AX35" s="281"/>
      <c r="AY35" s="281"/>
      <c r="AZ35" s="281"/>
      <c r="BA35" s="281"/>
      <c r="BB35" s="281"/>
    </row>
    <row r="38" spans="20:54" ht="15.75">
      <c r="T38" s="282"/>
      <c r="U38" s="282"/>
      <c r="V38" s="282"/>
      <c r="W38" s="282"/>
      <c r="X38" s="282"/>
      <c r="Y38" s="282"/>
      <c r="Z38" s="3"/>
      <c r="AA38" s="282"/>
      <c r="AB38" s="282"/>
      <c r="AC38" s="3"/>
      <c r="AD38" s="3"/>
      <c r="AE38" s="3"/>
      <c r="AF38" s="282"/>
      <c r="AG38" s="282"/>
      <c r="AH38" s="282"/>
      <c r="AI38" s="282"/>
      <c r="AJ38" s="282"/>
      <c r="AK38" s="282"/>
      <c r="AL38" s="3"/>
      <c r="AM38" s="3"/>
      <c r="AN38" s="3"/>
      <c r="AO38" s="3"/>
      <c r="AP38" s="3"/>
      <c r="AQ38" s="3"/>
      <c r="AR38" s="282"/>
      <c r="AS38" s="282"/>
      <c r="AT38" s="282"/>
      <c r="AU38" s="282"/>
      <c r="AV38" s="282"/>
      <c r="AW38" s="282"/>
      <c r="AX38" s="3"/>
      <c r="AY38" s="3"/>
      <c r="AZ38" s="3"/>
      <c r="BA38" s="3"/>
      <c r="BB38" s="3"/>
    </row>
    <row r="41" spans="20:54" ht="15" customHeight="1"/>
    <row r="45" spans="20:54"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8"/>
      <c r="AJ45" s="278"/>
      <c r="AK45" s="278"/>
      <c r="AL45" s="278"/>
      <c r="AM45" s="278"/>
      <c r="AN45" s="278"/>
      <c r="AO45" s="278"/>
      <c r="AP45" s="278"/>
      <c r="AQ45" s="278"/>
      <c r="AR45" s="278"/>
      <c r="AS45" s="278"/>
      <c r="AT45" s="278"/>
      <c r="AU45" s="278"/>
      <c r="AV45" s="278"/>
      <c r="AW45" s="278"/>
      <c r="AX45" s="278"/>
      <c r="AY45" s="278"/>
      <c r="AZ45" s="278"/>
      <c r="BA45" s="278"/>
      <c r="BB45" s="278"/>
    </row>
    <row r="46" spans="20:54"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  <c r="AH46" s="278"/>
      <c r="AI46" s="278"/>
      <c r="AJ46" s="278"/>
      <c r="AK46" s="278"/>
      <c r="AL46" s="278"/>
      <c r="AM46" s="278"/>
      <c r="AN46" s="278"/>
      <c r="AO46" s="278"/>
      <c r="AP46" s="278"/>
      <c r="AQ46" s="278"/>
      <c r="AR46" s="278"/>
      <c r="AS46" s="278"/>
      <c r="AT46" s="278"/>
      <c r="AU46" s="278"/>
      <c r="AV46" s="278"/>
      <c r="AW46" s="278"/>
      <c r="AX46" s="278"/>
      <c r="AY46" s="278"/>
      <c r="AZ46" s="278"/>
      <c r="BA46" s="278"/>
      <c r="BB46" s="278"/>
    </row>
    <row r="50" spans="20:54" ht="23.25">
      <c r="T50" s="279"/>
      <c r="U50" s="279"/>
      <c r="V50" s="279"/>
      <c r="W50" s="279"/>
      <c r="X50" s="279"/>
      <c r="Y50" s="279"/>
      <c r="Z50" s="279"/>
      <c r="AA50" s="279"/>
      <c r="AB50" s="279"/>
      <c r="AC50" s="279"/>
      <c r="AD50" s="279"/>
      <c r="AE50" s="279"/>
      <c r="AF50" s="279"/>
      <c r="AG50" s="279"/>
      <c r="AH50" s="279"/>
      <c r="AI50" s="279"/>
      <c r="AJ50" s="279"/>
      <c r="AK50" s="279"/>
      <c r="AL50" s="279"/>
      <c r="AM50" s="279"/>
      <c r="AN50" s="279"/>
      <c r="AO50" s="279"/>
      <c r="AP50" s="279"/>
      <c r="AQ50" s="279"/>
      <c r="AR50" s="279"/>
      <c r="AS50" s="279"/>
      <c r="AT50" s="279"/>
      <c r="AU50" s="279"/>
      <c r="AV50" s="279"/>
      <c r="AW50" s="279"/>
      <c r="AX50" s="279"/>
      <c r="AY50" s="279"/>
      <c r="AZ50" s="279"/>
      <c r="BA50" s="279"/>
      <c r="BB50" s="279"/>
    </row>
    <row r="51" spans="20:54" ht="20.25">
      <c r="T51" s="278"/>
      <c r="U51" s="278"/>
      <c r="V51" s="278"/>
      <c r="W51" s="278"/>
      <c r="X51" s="278"/>
      <c r="Y51" s="278"/>
      <c r="Z51" s="278"/>
      <c r="AA51" s="280"/>
      <c r="AB51" s="280"/>
      <c r="AC51" s="280"/>
      <c r="AD51" s="280"/>
      <c r="AE51" s="280"/>
      <c r="AF51" s="280"/>
      <c r="AG51" s="2"/>
      <c r="AH51" s="2"/>
      <c r="AI51" s="278"/>
      <c r="AJ51" s="278"/>
      <c r="AK51" s="278"/>
      <c r="AL51" s="278"/>
      <c r="AM51" s="278"/>
      <c r="AN51" s="278"/>
      <c r="AO51" s="6"/>
      <c r="AP51" s="5"/>
      <c r="AQ51" s="5"/>
      <c r="AR51" s="5"/>
      <c r="AS51" s="5"/>
      <c r="AT51" s="5"/>
      <c r="AU51" s="278"/>
      <c r="AV51" s="278"/>
      <c r="AW51" s="278"/>
      <c r="AX51" s="278"/>
      <c r="AY51" s="2"/>
      <c r="AZ51" s="2"/>
      <c r="BA51" s="2"/>
      <c r="BB51" s="2"/>
    </row>
    <row r="53" spans="20:54" ht="20.25">
      <c r="T53" s="280"/>
      <c r="U53" s="280"/>
      <c r="V53" s="280"/>
      <c r="W53" s="280"/>
      <c r="X53" s="280"/>
      <c r="Y53" s="280"/>
      <c r="Z53" s="280"/>
      <c r="AA53" s="281"/>
      <c r="AB53" s="281"/>
      <c r="AC53" s="281"/>
      <c r="AD53" s="281"/>
      <c r="AE53" s="281"/>
      <c r="AF53" s="281"/>
      <c r="AG53" s="281"/>
      <c r="AH53" s="281"/>
      <c r="AI53" s="281"/>
      <c r="AJ53" s="281"/>
      <c r="AK53" s="2"/>
      <c r="AL53" s="280"/>
      <c r="AM53" s="280"/>
      <c r="AN53" s="280"/>
      <c r="AO53" s="280"/>
      <c r="AP53" s="280"/>
      <c r="AQ53" s="280"/>
      <c r="AR53" s="280"/>
      <c r="AS53" s="281"/>
      <c r="AT53" s="281"/>
      <c r="AU53" s="281"/>
      <c r="AV53" s="281"/>
      <c r="AW53" s="281"/>
      <c r="AX53" s="281"/>
      <c r="AY53" s="281"/>
      <c r="AZ53" s="281"/>
      <c r="BA53" s="281"/>
      <c r="BB53" s="281"/>
    </row>
    <row r="56" spans="20:54" ht="15.75">
      <c r="T56" s="282"/>
      <c r="U56" s="282"/>
      <c r="V56" s="282"/>
      <c r="W56" s="282"/>
      <c r="X56" s="282"/>
      <c r="Y56" s="282"/>
      <c r="Z56" s="3"/>
      <c r="AA56" s="282"/>
      <c r="AB56" s="282"/>
      <c r="AC56" s="3"/>
      <c r="AD56" s="3"/>
      <c r="AE56" s="3"/>
      <c r="AF56" s="282"/>
      <c r="AG56" s="282"/>
      <c r="AH56" s="282"/>
      <c r="AI56" s="282"/>
      <c r="AJ56" s="282"/>
      <c r="AK56" s="282"/>
      <c r="AL56" s="3"/>
      <c r="AM56" s="3"/>
      <c r="AN56" s="3"/>
      <c r="AO56" s="3"/>
      <c r="AP56" s="3"/>
      <c r="AQ56" s="3"/>
      <c r="AR56" s="282"/>
      <c r="AS56" s="282"/>
      <c r="AT56" s="282"/>
      <c r="AU56" s="282"/>
      <c r="AV56" s="282"/>
      <c r="AW56" s="282"/>
      <c r="AX56" s="3"/>
      <c r="AY56" s="3"/>
      <c r="AZ56" s="3"/>
      <c r="BA56" s="3"/>
      <c r="BB56" s="3"/>
    </row>
    <row r="59" spans="20:54" ht="15" customHeight="1"/>
    <row r="63" spans="20:54">
      <c r="T63" s="278"/>
      <c r="U63" s="278"/>
      <c r="V63" s="278"/>
      <c r="W63" s="278"/>
      <c r="X63" s="278"/>
      <c r="Y63" s="278"/>
      <c r="Z63" s="278"/>
      <c r="AA63" s="278"/>
      <c r="AB63" s="278"/>
      <c r="AC63" s="278"/>
      <c r="AD63" s="278"/>
      <c r="AE63" s="278"/>
      <c r="AF63" s="278"/>
      <c r="AG63" s="278"/>
      <c r="AH63" s="278"/>
      <c r="AI63" s="278"/>
      <c r="AJ63" s="278"/>
      <c r="AK63" s="278"/>
      <c r="AL63" s="278"/>
      <c r="AM63" s="278"/>
      <c r="AN63" s="278"/>
      <c r="AO63" s="278"/>
      <c r="AP63" s="278"/>
      <c r="AQ63" s="278"/>
      <c r="AR63" s="278"/>
      <c r="AS63" s="278"/>
      <c r="AT63" s="278"/>
      <c r="AU63" s="278"/>
      <c r="AV63" s="278"/>
      <c r="AW63" s="278"/>
      <c r="AX63" s="278"/>
      <c r="AY63" s="278"/>
      <c r="AZ63" s="278"/>
      <c r="BA63" s="278"/>
      <c r="BB63" s="278"/>
    </row>
    <row r="64" spans="20:54">
      <c r="T64" s="278"/>
      <c r="U64" s="278"/>
      <c r="V64" s="278"/>
      <c r="W64" s="278"/>
      <c r="X64" s="278"/>
      <c r="Y64" s="278"/>
      <c r="Z64" s="278"/>
      <c r="AA64" s="278"/>
      <c r="AB64" s="278"/>
      <c r="AC64" s="278"/>
      <c r="AD64" s="278"/>
      <c r="AE64" s="278"/>
      <c r="AF64" s="278"/>
      <c r="AG64" s="278"/>
      <c r="AH64" s="278"/>
      <c r="AI64" s="278"/>
      <c r="AJ64" s="278"/>
      <c r="AK64" s="278"/>
      <c r="AL64" s="278"/>
      <c r="AM64" s="278"/>
      <c r="AN64" s="278"/>
      <c r="AO64" s="278"/>
      <c r="AP64" s="278"/>
      <c r="AQ64" s="278"/>
      <c r="AR64" s="278"/>
      <c r="AS64" s="278"/>
      <c r="AT64" s="278"/>
      <c r="AU64" s="278"/>
      <c r="AV64" s="278"/>
      <c r="AW64" s="278"/>
      <c r="AX64" s="278"/>
      <c r="AY64" s="278"/>
      <c r="AZ64" s="278"/>
      <c r="BA64" s="278"/>
      <c r="BB64" s="278"/>
    </row>
    <row r="68" spans="20:54" ht="23.25">
      <c r="T68" s="279"/>
      <c r="U68" s="279"/>
      <c r="V68" s="279"/>
      <c r="W68" s="279"/>
      <c r="X68" s="279"/>
      <c r="Y68" s="279"/>
      <c r="Z68" s="279"/>
      <c r="AA68" s="279"/>
      <c r="AB68" s="279"/>
      <c r="AC68" s="279"/>
      <c r="AD68" s="279"/>
      <c r="AE68" s="279"/>
      <c r="AF68" s="279"/>
      <c r="AG68" s="279"/>
      <c r="AH68" s="279"/>
      <c r="AI68" s="279"/>
      <c r="AJ68" s="279"/>
      <c r="AK68" s="279"/>
      <c r="AL68" s="279"/>
      <c r="AM68" s="279"/>
      <c r="AN68" s="279"/>
      <c r="AO68" s="279"/>
      <c r="AP68" s="279"/>
      <c r="AQ68" s="279"/>
      <c r="AR68" s="279"/>
      <c r="AS68" s="279"/>
      <c r="AT68" s="279"/>
      <c r="AU68" s="279"/>
      <c r="AV68" s="279"/>
      <c r="AW68" s="279"/>
      <c r="AX68" s="279"/>
      <c r="AY68" s="279"/>
      <c r="AZ68" s="279"/>
      <c r="BA68" s="279"/>
      <c r="BB68" s="279"/>
    </row>
    <row r="70" spans="20:54" ht="23.25">
      <c r="T70" s="279"/>
      <c r="U70" s="279"/>
      <c r="V70" s="279"/>
      <c r="W70" s="279"/>
      <c r="X70" s="279"/>
      <c r="Y70" s="279"/>
      <c r="Z70" s="279"/>
      <c r="AA70" s="279"/>
      <c r="AB70" s="279"/>
      <c r="AC70" s="279"/>
      <c r="AD70" s="279"/>
      <c r="AE70" s="279"/>
      <c r="AF70" s="279"/>
      <c r="AG70" s="279"/>
      <c r="AH70" s="279"/>
      <c r="AI70" s="279"/>
      <c r="AJ70" s="279"/>
      <c r="AK70" s="279"/>
      <c r="AL70" s="279"/>
      <c r="AM70" s="279"/>
      <c r="AN70" s="279"/>
      <c r="AO70" s="279"/>
      <c r="AP70" s="279"/>
      <c r="AQ70" s="279"/>
      <c r="AR70" s="279"/>
      <c r="AS70" s="279"/>
      <c r="AT70" s="279"/>
      <c r="AU70" s="279"/>
      <c r="AV70" s="279"/>
      <c r="AW70" s="279"/>
      <c r="AX70" s="279"/>
      <c r="AY70" s="279"/>
      <c r="AZ70" s="279"/>
      <c r="BA70" s="279"/>
      <c r="BB70" s="279"/>
    </row>
    <row r="71" spans="20:54" ht="20.25">
      <c r="T71" s="278"/>
      <c r="U71" s="278"/>
      <c r="V71" s="278"/>
      <c r="W71" s="278"/>
      <c r="X71" s="278"/>
      <c r="Y71" s="278"/>
      <c r="Z71" s="278"/>
      <c r="AA71" s="280"/>
      <c r="AB71" s="280"/>
      <c r="AC71" s="280"/>
      <c r="AD71" s="280"/>
      <c r="AE71" s="280"/>
      <c r="AF71" s="280"/>
      <c r="AG71" s="2"/>
      <c r="AH71" s="2"/>
      <c r="AI71" s="278"/>
      <c r="AJ71" s="278"/>
      <c r="AK71" s="278"/>
      <c r="AL71" s="278"/>
      <c r="AM71" s="278"/>
      <c r="AN71" s="278"/>
      <c r="AO71" s="6"/>
      <c r="AP71" s="5"/>
      <c r="AQ71" s="5"/>
      <c r="AR71" s="5"/>
      <c r="AS71" s="5"/>
      <c r="AT71" s="5"/>
      <c r="AU71" s="278"/>
      <c r="AV71" s="278"/>
      <c r="AW71" s="278"/>
      <c r="AX71" s="278"/>
      <c r="AY71" s="2"/>
      <c r="AZ71" s="2"/>
      <c r="BA71" s="2"/>
      <c r="BB71" s="2"/>
    </row>
    <row r="73" spans="20:54" ht="20.25">
      <c r="T73" s="280"/>
      <c r="U73" s="280"/>
      <c r="V73" s="280"/>
      <c r="W73" s="280"/>
      <c r="X73" s="280"/>
      <c r="Y73" s="280"/>
      <c r="Z73" s="280"/>
      <c r="AA73" s="281"/>
      <c r="AB73" s="281"/>
      <c r="AC73" s="281"/>
      <c r="AD73" s="281"/>
      <c r="AE73" s="281"/>
      <c r="AF73" s="281"/>
      <c r="AG73" s="281"/>
      <c r="AH73" s="281"/>
      <c r="AI73" s="281"/>
      <c r="AJ73" s="281"/>
      <c r="AK73" s="2"/>
      <c r="AL73" s="280"/>
      <c r="AM73" s="280"/>
      <c r="AN73" s="280"/>
      <c r="AO73" s="280"/>
      <c r="AP73" s="280"/>
      <c r="AQ73" s="280"/>
      <c r="AR73" s="280"/>
      <c r="AS73" s="281"/>
      <c r="AT73" s="281"/>
      <c r="AU73" s="281"/>
      <c r="AV73" s="281"/>
      <c r="AW73" s="281"/>
      <c r="AX73" s="281"/>
      <c r="AY73" s="281"/>
      <c r="AZ73" s="281"/>
      <c r="BA73" s="281"/>
      <c r="BB73" s="281"/>
    </row>
    <row r="76" spans="20:54" ht="15.75">
      <c r="T76" s="282"/>
      <c r="U76" s="282"/>
      <c r="V76" s="282"/>
      <c r="W76" s="282"/>
      <c r="X76" s="282"/>
      <c r="Y76" s="282"/>
      <c r="Z76" s="3"/>
      <c r="AA76" s="282"/>
      <c r="AB76" s="282"/>
      <c r="AC76" s="3"/>
      <c r="AD76" s="3"/>
      <c r="AE76" s="3"/>
      <c r="AF76" s="282"/>
      <c r="AG76" s="282"/>
      <c r="AH76" s="282"/>
      <c r="AI76" s="282"/>
      <c r="AJ76" s="282"/>
      <c r="AK76" s="282"/>
      <c r="AL76" s="3"/>
      <c r="AM76" s="3"/>
      <c r="AN76" s="3"/>
      <c r="AO76" s="3"/>
      <c r="AP76" s="3"/>
      <c r="AQ76" s="3"/>
      <c r="AR76" s="282"/>
      <c r="AS76" s="282"/>
      <c r="AT76" s="282"/>
      <c r="AU76" s="282"/>
      <c r="AV76" s="282"/>
      <c r="AW76" s="282"/>
      <c r="AX76" s="3"/>
      <c r="AY76" s="3"/>
      <c r="AZ76" s="3"/>
      <c r="BA76" s="3"/>
      <c r="BB76" s="3"/>
    </row>
    <row r="83" spans="20:54">
      <c r="T83" s="278"/>
      <c r="U83" s="278"/>
      <c r="V83" s="278"/>
      <c r="W83" s="278"/>
      <c r="X83" s="278"/>
      <c r="Y83" s="278"/>
      <c r="Z83" s="278"/>
      <c r="AA83" s="278"/>
      <c r="AB83" s="278"/>
      <c r="AC83" s="278"/>
      <c r="AD83" s="278"/>
      <c r="AE83" s="278"/>
      <c r="AF83" s="278"/>
      <c r="AG83" s="278"/>
      <c r="AH83" s="278"/>
      <c r="AI83" s="278"/>
      <c r="AJ83" s="278"/>
      <c r="AK83" s="278"/>
      <c r="AL83" s="278"/>
      <c r="AM83" s="278"/>
      <c r="AN83" s="278"/>
      <c r="AO83" s="278"/>
      <c r="AP83" s="278"/>
      <c r="AQ83" s="278"/>
      <c r="AR83" s="278"/>
      <c r="AS83" s="278"/>
      <c r="AT83" s="278"/>
      <c r="AU83" s="278"/>
      <c r="AV83" s="278"/>
      <c r="AW83" s="278"/>
      <c r="AX83" s="278"/>
      <c r="AY83" s="278"/>
      <c r="AZ83" s="278"/>
      <c r="BA83" s="278"/>
      <c r="BB83" s="278"/>
    </row>
    <row r="84" spans="20:54">
      <c r="T84" s="278"/>
      <c r="U84" s="278"/>
      <c r="V84" s="278"/>
      <c r="W84" s="278"/>
      <c r="X84" s="278"/>
      <c r="Y84" s="278"/>
      <c r="Z84" s="278"/>
      <c r="AA84" s="278"/>
      <c r="AB84" s="278"/>
      <c r="AC84" s="278"/>
      <c r="AD84" s="278"/>
      <c r="AE84" s="278"/>
      <c r="AF84" s="278"/>
      <c r="AG84" s="278"/>
      <c r="AH84" s="278"/>
      <c r="AI84" s="278"/>
      <c r="AJ84" s="278"/>
      <c r="AK84" s="278"/>
      <c r="AL84" s="278"/>
      <c r="AM84" s="278"/>
      <c r="AN84" s="278"/>
      <c r="AO84" s="278"/>
      <c r="AP84" s="278"/>
      <c r="AQ84" s="278"/>
      <c r="AR84" s="278"/>
      <c r="AS84" s="278"/>
      <c r="AT84" s="278"/>
      <c r="AU84" s="278"/>
      <c r="AV84" s="278"/>
      <c r="AW84" s="278"/>
      <c r="AX84" s="278"/>
      <c r="AY84" s="278"/>
      <c r="AZ84" s="278"/>
      <c r="BA84" s="278"/>
      <c r="BB84" s="278"/>
    </row>
  </sheetData>
  <mergeCells count="170">
    <mergeCell ref="T71:Z71"/>
    <mergeCell ref="AA71:AF71"/>
    <mergeCell ref="AI71:AN71"/>
    <mergeCell ref="AU71:AX71"/>
    <mergeCell ref="AI51:AN51"/>
    <mergeCell ref="AU51:AX51"/>
    <mergeCell ref="T56:Y56"/>
    <mergeCell ref="AA56:AB56"/>
    <mergeCell ref="AF56:AK56"/>
    <mergeCell ref="AR56:AW56"/>
    <mergeCell ref="T63:BB64"/>
    <mergeCell ref="T68:BB68"/>
    <mergeCell ref="T70:BB70"/>
    <mergeCell ref="T53:Z53"/>
    <mergeCell ref="AA53:AJ53"/>
    <mergeCell ref="AL53:AR53"/>
    <mergeCell ref="AS53:BB53"/>
    <mergeCell ref="A2:R3"/>
    <mergeCell ref="C4:R4"/>
    <mergeCell ref="O5:Q5"/>
    <mergeCell ref="O6:Q6"/>
    <mergeCell ref="A23:A24"/>
    <mergeCell ref="B23:C24"/>
    <mergeCell ref="E23:N24"/>
    <mergeCell ref="A25:A26"/>
    <mergeCell ref="B25:C26"/>
    <mergeCell ref="E25:N26"/>
    <mergeCell ref="Q7:Q8"/>
    <mergeCell ref="R7:R8"/>
    <mergeCell ref="A4:B6"/>
    <mergeCell ref="C5:E6"/>
    <mergeCell ref="F5:H6"/>
    <mergeCell ref="I5:K6"/>
    <mergeCell ref="L5:N6"/>
    <mergeCell ref="I7:I8"/>
    <mergeCell ref="J7:J8"/>
    <mergeCell ref="K7:K8"/>
    <mergeCell ref="B7:B10"/>
    <mergeCell ref="A7:A10"/>
    <mergeCell ref="C7:E10"/>
    <mergeCell ref="P19:P20"/>
    <mergeCell ref="T83:BB84"/>
    <mergeCell ref="T73:Z73"/>
    <mergeCell ref="AA73:AJ73"/>
    <mergeCell ref="AL73:AR73"/>
    <mergeCell ref="AS73:BB73"/>
    <mergeCell ref="T76:Y76"/>
    <mergeCell ref="AA76:AB76"/>
    <mergeCell ref="AF76:AK76"/>
    <mergeCell ref="AR76:AW76"/>
    <mergeCell ref="T38:Y38"/>
    <mergeCell ref="AA38:AB38"/>
    <mergeCell ref="AF38:AK38"/>
    <mergeCell ref="AR38:AW38"/>
    <mergeCell ref="T45:BB46"/>
    <mergeCell ref="T50:BB50"/>
    <mergeCell ref="T51:Z51"/>
    <mergeCell ref="AA51:AF51"/>
    <mergeCell ref="O19:O20"/>
    <mergeCell ref="P29:Q29"/>
    <mergeCell ref="T29:BB29"/>
    <mergeCell ref="T31:BB32"/>
    <mergeCell ref="T33:Z33"/>
    <mergeCell ref="AA33:AF33"/>
    <mergeCell ref="AI33:AN33"/>
    <mergeCell ref="AU33:AX33"/>
    <mergeCell ref="T35:Z35"/>
    <mergeCell ref="AA35:AJ35"/>
    <mergeCell ref="AL35:AR35"/>
    <mergeCell ref="AS35:BB35"/>
    <mergeCell ref="E21:E22"/>
    <mergeCell ref="F21:F22"/>
    <mergeCell ref="G21:G22"/>
    <mergeCell ref="H21:H22"/>
    <mergeCell ref="K21:K22"/>
    <mergeCell ref="A27:A28"/>
    <mergeCell ref="B27:C28"/>
    <mergeCell ref="D27:D28"/>
    <mergeCell ref="C19:C20"/>
    <mergeCell ref="D19:D20"/>
    <mergeCell ref="B19:B22"/>
    <mergeCell ref="D23:D24"/>
    <mergeCell ref="G19:G20"/>
    <mergeCell ref="H19:H20"/>
    <mergeCell ref="D25:D26"/>
    <mergeCell ref="A19:A22"/>
    <mergeCell ref="I19:I20"/>
    <mergeCell ref="J19:J20"/>
    <mergeCell ref="K19:K20"/>
    <mergeCell ref="C21:C22"/>
    <mergeCell ref="D21:D22"/>
    <mergeCell ref="E19:E20"/>
    <mergeCell ref="F19:F20"/>
    <mergeCell ref="E27:N28"/>
    <mergeCell ref="A11:A14"/>
    <mergeCell ref="A15:A18"/>
    <mergeCell ref="C15:C16"/>
    <mergeCell ref="D15:D16"/>
    <mergeCell ref="E15:E16"/>
    <mergeCell ref="F15:F16"/>
    <mergeCell ref="H17:H18"/>
    <mergeCell ref="D17:D18"/>
    <mergeCell ref="E17:E18"/>
    <mergeCell ref="F17:F18"/>
    <mergeCell ref="G17:G18"/>
    <mergeCell ref="C17:C18"/>
    <mergeCell ref="B11:B14"/>
    <mergeCell ref="B15:B18"/>
    <mergeCell ref="G15:G16"/>
    <mergeCell ref="H15:H16"/>
    <mergeCell ref="Q11:Q12"/>
    <mergeCell ref="R11:R12"/>
    <mergeCell ref="C13:C14"/>
    <mergeCell ref="D13:D14"/>
    <mergeCell ref="E13:E14"/>
    <mergeCell ref="I13:I14"/>
    <mergeCell ref="J13:J14"/>
    <mergeCell ref="K13:K14"/>
    <mergeCell ref="K11:K12"/>
    <mergeCell ref="O11:O12"/>
    <mergeCell ref="C11:C12"/>
    <mergeCell ref="D11:D12"/>
    <mergeCell ref="E11:E12"/>
    <mergeCell ref="F11:H14"/>
    <mergeCell ref="I11:I12"/>
    <mergeCell ref="J11:J12"/>
    <mergeCell ref="P11:P12"/>
    <mergeCell ref="P13:P14"/>
    <mergeCell ref="O13:O14"/>
    <mergeCell ref="Q13:Q14"/>
    <mergeCell ref="R13:R14"/>
    <mergeCell ref="F7:F8"/>
    <mergeCell ref="G7:G8"/>
    <mergeCell ref="H7:H8"/>
    <mergeCell ref="R9:R10"/>
    <mergeCell ref="O9:O10"/>
    <mergeCell ref="P9:P10"/>
    <mergeCell ref="H9:H10"/>
    <mergeCell ref="I9:I10"/>
    <mergeCell ref="Q9:Q10"/>
    <mergeCell ref="O7:O8"/>
    <mergeCell ref="P7:P8"/>
    <mergeCell ref="F9:F10"/>
    <mergeCell ref="J9:J10"/>
    <mergeCell ref="K9:K10"/>
    <mergeCell ref="G9:G10"/>
    <mergeCell ref="I15:K18"/>
    <mergeCell ref="R19:R20"/>
    <mergeCell ref="Q19:Q20"/>
    <mergeCell ref="Q17:Q18"/>
    <mergeCell ref="I21:I22"/>
    <mergeCell ref="J21:J22"/>
    <mergeCell ref="Q21:Q22"/>
    <mergeCell ref="R21:R22"/>
    <mergeCell ref="P21:P22"/>
    <mergeCell ref="Q15:Q16"/>
    <mergeCell ref="R15:R16"/>
    <mergeCell ref="R17:R18"/>
    <mergeCell ref="L15:L16"/>
    <mergeCell ref="M15:M16"/>
    <mergeCell ref="N15:N16"/>
    <mergeCell ref="N17:N18"/>
    <mergeCell ref="O17:O18"/>
    <mergeCell ref="P17:P18"/>
    <mergeCell ref="L17:L18"/>
    <mergeCell ref="M17:M18"/>
    <mergeCell ref="L19:N22"/>
    <mergeCell ref="O21:O22"/>
    <mergeCell ref="O15:O16"/>
    <mergeCell ref="P15:P16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72"/>
  <sheetViews>
    <sheetView showGridLines="0" zoomScaleNormal="100" workbookViewId="0">
      <selection activeCell="U18" sqref="U18"/>
    </sheetView>
  </sheetViews>
  <sheetFormatPr defaultRowHeight="15"/>
  <cols>
    <col min="1" max="1" width="4" style="230" customWidth="1"/>
    <col min="2" max="2" width="35.285156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customWidth="1"/>
    <col min="200" max="200" width="4" customWidth="1"/>
    <col min="201" max="201" width="35.28515625" bestFit="1" customWidth="1"/>
    <col min="202" max="202" width="4.28515625" customWidth="1"/>
    <col min="203" max="203" width="1.42578125" customWidth="1"/>
    <col min="204" max="205" width="4.28515625" customWidth="1"/>
    <col min="206" max="206" width="1.42578125" customWidth="1"/>
    <col min="207" max="208" width="4.28515625" customWidth="1"/>
    <col min="209" max="209" width="1.42578125" customWidth="1"/>
    <col min="210" max="211" width="4.28515625" customWidth="1"/>
    <col min="212" max="212" width="1.42578125" customWidth="1"/>
    <col min="213" max="213" width="4.28515625" customWidth="1"/>
    <col min="214" max="214" width="4.7109375" customWidth="1"/>
    <col min="215" max="215" width="1.42578125" customWidth="1"/>
    <col min="216" max="216" width="4.7109375" customWidth="1"/>
    <col min="217" max="217" width="6.7109375" bestFit="1" customWidth="1"/>
    <col min="456" max="456" width="4" customWidth="1"/>
    <col min="457" max="457" width="35.28515625" bestFit="1" customWidth="1"/>
    <col min="458" max="458" width="4.28515625" customWidth="1"/>
    <col min="459" max="459" width="1.42578125" customWidth="1"/>
    <col min="460" max="461" width="4.28515625" customWidth="1"/>
    <col min="462" max="462" width="1.42578125" customWidth="1"/>
    <col min="463" max="464" width="4.28515625" customWidth="1"/>
    <col min="465" max="465" width="1.42578125" customWidth="1"/>
    <col min="466" max="467" width="4.28515625" customWidth="1"/>
    <col min="468" max="468" width="1.42578125" customWidth="1"/>
    <col min="469" max="469" width="4.28515625" customWidth="1"/>
    <col min="470" max="470" width="4.7109375" customWidth="1"/>
    <col min="471" max="471" width="1.42578125" customWidth="1"/>
    <col min="472" max="472" width="4.7109375" customWidth="1"/>
    <col min="473" max="473" width="6.7109375" bestFit="1" customWidth="1"/>
    <col min="712" max="712" width="4" customWidth="1"/>
    <col min="713" max="713" width="35.28515625" bestFit="1" customWidth="1"/>
    <col min="714" max="714" width="4.28515625" customWidth="1"/>
    <col min="715" max="715" width="1.42578125" customWidth="1"/>
    <col min="716" max="717" width="4.28515625" customWidth="1"/>
    <col min="718" max="718" width="1.42578125" customWidth="1"/>
    <col min="719" max="720" width="4.28515625" customWidth="1"/>
    <col min="721" max="721" width="1.42578125" customWidth="1"/>
    <col min="722" max="723" width="4.28515625" customWidth="1"/>
    <col min="724" max="724" width="1.42578125" customWidth="1"/>
    <col min="725" max="725" width="4.28515625" customWidth="1"/>
    <col min="726" max="726" width="4.7109375" customWidth="1"/>
    <col min="727" max="727" width="1.42578125" customWidth="1"/>
    <col min="728" max="728" width="4.7109375" customWidth="1"/>
    <col min="729" max="729" width="6.7109375" bestFit="1" customWidth="1"/>
    <col min="968" max="968" width="4" customWidth="1"/>
    <col min="969" max="969" width="35.28515625" bestFit="1" customWidth="1"/>
    <col min="970" max="970" width="4.28515625" customWidth="1"/>
    <col min="971" max="971" width="1.42578125" customWidth="1"/>
    <col min="972" max="973" width="4.28515625" customWidth="1"/>
    <col min="974" max="974" width="1.42578125" customWidth="1"/>
    <col min="975" max="976" width="4.28515625" customWidth="1"/>
    <col min="977" max="977" width="1.42578125" customWidth="1"/>
    <col min="978" max="979" width="4.28515625" customWidth="1"/>
    <col min="980" max="980" width="1.42578125" customWidth="1"/>
    <col min="981" max="981" width="4.28515625" customWidth="1"/>
    <col min="982" max="982" width="4.7109375" customWidth="1"/>
    <col min="983" max="983" width="1.42578125" customWidth="1"/>
    <col min="984" max="984" width="4.7109375" customWidth="1"/>
    <col min="985" max="985" width="6.7109375" bestFit="1" customWidth="1"/>
    <col min="1224" max="1224" width="4" customWidth="1"/>
    <col min="1225" max="1225" width="35.28515625" bestFit="1" customWidth="1"/>
    <col min="1226" max="1226" width="4.28515625" customWidth="1"/>
    <col min="1227" max="1227" width="1.42578125" customWidth="1"/>
    <col min="1228" max="1229" width="4.28515625" customWidth="1"/>
    <col min="1230" max="1230" width="1.42578125" customWidth="1"/>
    <col min="1231" max="1232" width="4.28515625" customWidth="1"/>
    <col min="1233" max="1233" width="1.42578125" customWidth="1"/>
    <col min="1234" max="1235" width="4.28515625" customWidth="1"/>
    <col min="1236" max="1236" width="1.42578125" customWidth="1"/>
    <col min="1237" max="1237" width="4.28515625" customWidth="1"/>
    <col min="1238" max="1238" width="4.7109375" customWidth="1"/>
    <col min="1239" max="1239" width="1.42578125" customWidth="1"/>
    <col min="1240" max="1240" width="4.7109375" customWidth="1"/>
    <col min="1241" max="1241" width="6.7109375" bestFit="1" customWidth="1"/>
    <col min="1480" max="1480" width="4" customWidth="1"/>
    <col min="1481" max="1481" width="35.28515625" bestFit="1" customWidth="1"/>
    <col min="1482" max="1482" width="4.28515625" customWidth="1"/>
    <col min="1483" max="1483" width="1.42578125" customWidth="1"/>
    <col min="1484" max="1485" width="4.28515625" customWidth="1"/>
    <col min="1486" max="1486" width="1.42578125" customWidth="1"/>
    <col min="1487" max="1488" width="4.28515625" customWidth="1"/>
    <col min="1489" max="1489" width="1.42578125" customWidth="1"/>
    <col min="1490" max="1491" width="4.28515625" customWidth="1"/>
    <col min="1492" max="1492" width="1.42578125" customWidth="1"/>
    <col min="1493" max="1493" width="4.28515625" customWidth="1"/>
    <col min="1494" max="1494" width="4.7109375" customWidth="1"/>
    <col min="1495" max="1495" width="1.42578125" customWidth="1"/>
    <col min="1496" max="1496" width="4.7109375" customWidth="1"/>
    <col min="1497" max="1497" width="6.7109375" bestFit="1" customWidth="1"/>
    <col min="1736" max="1736" width="4" customWidth="1"/>
    <col min="1737" max="1737" width="35.28515625" bestFit="1" customWidth="1"/>
    <col min="1738" max="1738" width="4.28515625" customWidth="1"/>
    <col min="1739" max="1739" width="1.42578125" customWidth="1"/>
    <col min="1740" max="1741" width="4.28515625" customWidth="1"/>
    <col min="1742" max="1742" width="1.42578125" customWidth="1"/>
    <col min="1743" max="1744" width="4.28515625" customWidth="1"/>
    <col min="1745" max="1745" width="1.42578125" customWidth="1"/>
    <col min="1746" max="1747" width="4.28515625" customWidth="1"/>
    <col min="1748" max="1748" width="1.42578125" customWidth="1"/>
    <col min="1749" max="1749" width="4.28515625" customWidth="1"/>
    <col min="1750" max="1750" width="4.7109375" customWidth="1"/>
    <col min="1751" max="1751" width="1.42578125" customWidth="1"/>
    <col min="1752" max="1752" width="4.7109375" customWidth="1"/>
    <col min="1753" max="1753" width="6.7109375" bestFit="1" customWidth="1"/>
    <col min="1992" max="1992" width="4" customWidth="1"/>
    <col min="1993" max="1993" width="35.28515625" bestFit="1" customWidth="1"/>
    <col min="1994" max="1994" width="4.28515625" customWidth="1"/>
    <col min="1995" max="1995" width="1.42578125" customWidth="1"/>
    <col min="1996" max="1997" width="4.28515625" customWidth="1"/>
    <col min="1998" max="1998" width="1.42578125" customWidth="1"/>
    <col min="1999" max="2000" width="4.28515625" customWidth="1"/>
    <col min="2001" max="2001" width="1.42578125" customWidth="1"/>
    <col min="2002" max="2003" width="4.28515625" customWidth="1"/>
    <col min="2004" max="2004" width="1.42578125" customWidth="1"/>
    <col min="2005" max="2005" width="4.28515625" customWidth="1"/>
    <col min="2006" max="2006" width="4.7109375" customWidth="1"/>
    <col min="2007" max="2007" width="1.42578125" customWidth="1"/>
    <col min="2008" max="2008" width="4.7109375" customWidth="1"/>
    <col min="2009" max="2009" width="6.7109375" bestFit="1" customWidth="1"/>
    <col min="2248" max="2248" width="4" customWidth="1"/>
    <col min="2249" max="2249" width="35.28515625" bestFit="1" customWidth="1"/>
    <col min="2250" max="2250" width="4.28515625" customWidth="1"/>
    <col min="2251" max="2251" width="1.42578125" customWidth="1"/>
    <col min="2252" max="2253" width="4.28515625" customWidth="1"/>
    <col min="2254" max="2254" width="1.42578125" customWidth="1"/>
    <col min="2255" max="2256" width="4.28515625" customWidth="1"/>
    <col min="2257" max="2257" width="1.42578125" customWidth="1"/>
    <col min="2258" max="2259" width="4.28515625" customWidth="1"/>
    <col min="2260" max="2260" width="1.42578125" customWidth="1"/>
    <col min="2261" max="2261" width="4.28515625" customWidth="1"/>
    <col min="2262" max="2262" width="4.7109375" customWidth="1"/>
    <col min="2263" max="2263" width="1.42578125" customWidth="1"/>
    <col min="2264" max="2264" width="4.7109375" customWidth="1"/>
    <col min="2265" max="2265" width="6.7109375" bestFit="1" customWidth="1"/>
    <col min="2504" max="2504" width="4" customWidth="1"/>
    <col min="2505" max="2505" width="35.28515625" bestFit="1" customWidth="1"/>
    <col min="2506" max="2506" width="4.28515625" customWidth="1"/>
    <col min="2507" max="2507" width="1.42578125" customWidth="1"/>
    <col min="2508" max="2509" width="4.28515625" customWidth="1"/>
    <col min="2510" max="2510" width="1.42578125" customWidth="1"/>
    <col min="2511" max="2512" width="4.28515625" customWidth="1"/>
    <col min="2513" max="2513" width="1.42578125" customWidth="1"/>
    <col min="2514" max="2515" width="4.28515625" customWidth="1"/>
    <col min="2516" max="2516" width="1.42578125" customWidth="1"/>
    <col min="2517" max="2517" width="4.28515625" customWidth="1"/>
    <col min="2518" max="2518" width="4.7109375" customWidth="1"/>
    <col min="2519" max="2519" width="1.42578125" customWidth="1"/>
    <col min="2520" max="2520" width="4.7109375" customWidth="1"/>
    <col min="2521" max="2521" width="6.7109375" bestFit="1" customWidth="1"/>
    <col min="2760" max="2760" width="4" customWidth="1"/>
    <col min="2761" max="2761" width="35.28515625" bestFit="1" customWidth="1"/>
    <col min="2762" max="2762" width="4.28515625" customWidth="1"/>
    <col min="2763" max="2763" width="1.42578125" customWidth="1"/>
    <col min="2764" max="2765" width="4.28515625" customWidth="1"/>
    <col min="2766" max="2766" width="1.42578125" customWidth="1"/>
    <col min="2767" max="2768" width="4.28515625" customWidth="1"/>
    <col min="2769" max="2769" width="1.42578125" customWidth="1"/>
    <col min="2770" max="2771" width="4.28515625" customWidth="1"/>
    <col min="2772" max="2772" width="1.42578125" customWidth="1"/>
    <col min="2773" max="2773" width="4.28515625" customWidth="1"/>
    <col min="2774" max="2774" width="4.7109375" customWidth="1"/>
    <col min="2775" max="2775" width="1.42578125" customWidth="1"/>
    <col min="2776" max="2776" width="4.7109375" customWidth="1"/>
    <col min="2777" max="2777" width="6.7109375" bestFit="1" customWidth="1"/>
    <col min="3016" max="3016" width="4" customWidth="1"/>
    <col min="3017" max="3017" width="35.28515625" bestFit="1" customWidth="1"/>
    <col min="3018" max="3018" width="4.28515625" customWidth="1"/>
    <col min="3019" max="3019" width="1.42578125" customWidth="1"/>
    <col min="3020" max="3021" width="4.28515625" customWidth="1"/>
    <col min="3022" max="3022" width="1.42578125" customWidth="1"/>
    <col min="3023" max="3024" width="4.28515625" customWidth="1"/>
    <col min="3025" max="3025" width="1.42578125" customWidth="1"/>
    <col min="3026" max="3027" width="4.28515625" customWidth="1"/>
    <col min="3028" max="3028" width="1.42578125" customWidth="1"/>
    <col min="3029" max="3029" width="4.28515625" customWidth="1"/>
    <col min="3030" max="3030" width="4.7109375" customWidth="1"/>
    <col min="3031" max="3031" width="1.42578125" customWidth="1"/>
    <col min="3032" max="3032" width="4.7109375" customWidth="1"/>
    <col min="3033" max="3033" width="6.7109375" bestFit="1" customWidth="1"/>
    <col min="3272" max="3272" width="4" customWidth="1"/>
    <col min="3273" max="3273" width="35.28515625" bestFit="1" customWidth="1"/>
    <col min="3274" max="3274" width="4.28515625" customWidth="1"/>
    <col min="3275" max="3275" width="1.42578125" customWidth="1"/>
    <col min="3276" max="3277" width="4.28515625" customWidth="1"/>
    <col min="3278" max="3278" width="1.42578125" customWidth="1"/>
    <col min="3279" max="3280" width="4.28515625" customWidth="1"/>
    <col min="3281" max="3281" width="1.42578125" customWidth="1"/>
    <col min="3282" max="3283" width="4.28515625" customWidth="1"/>
    <col min="3284" max="3284" width="1.42578125" customWidth="1"/>
    <col min="3285" max="3285" width="4.28515625" customWidth="1"/>
    <col min="3286" max="3286" width="4.7109375" customWidth="1"/>
    <col min="3287" max="3287" width="1.42578125" customWidth="1"/>
    <col min="3288" max="3288" width="4.7109375" customWidth="1"/>
    <col min="3289" max="3289" width="6.7109375" bestFit="1" customWidth="1"/>
    <col min="3528" max="3528" width="4" customWidth="1"/>
    <col min="3529" max="3529" width="35.28515625" bestFit="1" customWidth="1"/>
    <col min="3530" max="3530" width="4.28515625" customWidth="1"/>
    <col min="3531" max="3531" width="1.42578125" customWidth="1"/>
    <col min="3532" max="3533" width="4.28515625" customWidth="1"/>
    <col min="3534" max="3534" width="1.42578125" customWidth="1"/>
    <col min="3535" max="3536" width="4.28515625" customWidth="1"/>
    <col min="3537" max="3537" width="1.42578125" customWidth="1"/>
    <col min="3538" max="3539" width="4.28515625" customWidth="1"/>
    <col min="3540" max="3540" width="1.42578125" customWidth="1"/>
    <col min="3541" max="3541" width="4.28515625" customWidth="1"/>
    <col min="3542" max="3542" width="4.7109375" customWidth="1"/>
    <col min="3543" max="3543" width="1.42578125" customWidth="1"/>
    <col min="3544" max="3544" width="4.7109375" customWidth="1"/>
    <col min="3545" max="3545" width="6.7109375" bestFit="1" customWidth="1"/>
    <col min="3784" max="3784" width="4" customWidth="1"/>
    <col min="3785" max="3785" width="35.28515625" bestFit="1" customWidth="1"/>
    <col min="3786" max="3786" width="4.28515625" customWidth="1"/>
    <col min="3787" max="3787" width="1.42578125" customWidth="1"/>
    <col min="3788" max="3789" width="4.28515625" customWidth="1"/>
    <col min="3790" max="3790" width="1.42578125" customWidth="1"/>
    <col min="3791" max="3792" width="4.28515625" customWidth="1"/>
    <col min="3793" max="3793" width="1.42578125" customWidth="1"/>
    <col min="3794" max="3795" width="4.28515625" customWidth="1"/>
    <col min="3796" max="3796" width="1.42578125" customWidth="1"/>
    <col min="3797" max="3797" width="4.28515625" customWidth="1"/>
    <col min="3798" max="3798" width="4.7109375" customWidth="1"/>
    <col min="3799" max="3799" width="1.42578125" customWidth="1"/>
    <col min="3800" max="3800" width="4.7109375" customWidth="1"/>
    <col min="3801" max="3801" width="6.7109375" bestFit="1" customWidth="1"/>
    <col min="4040" max="4040" width="4" customWidth="1"/>
    <col min="4041" max="4041" width="35.28515625" bestFit="1" customWidth="1"/>
    <col min="4042" max="4042" width="4.28515625" customWidth="1"/>
    <col min="4043" max="4043" width="1.42578125" customWidth="1"/>
    <col min="4044" max="4045" width="4.28515625" customWidth="1"/>
    <col min="4046" max="4046" width="1.42578125" customWidth="1"/>
    <col min="4047" max="4048" width="4.28515625" customWidth="1"/>
    <col min="4049" max="4049" width="1.42578125" customWidth="1"/>
    <col min="4050" max="4051" width="4.28515625" customWidth="1"/>
    <col min="4052" max="4052" width="1.42578125" customWidth="1"/>
    <col min="4053" max="4053" width="4.28515625" customWidth="1"/>
    <col min="4054" max="4054" width="4.7109375" customWidth="1"/>
    <col min="4055" max="4055" width="1.42578125" customWidth="1"/>
    <col min="4056" max="4056" width="4.7109375" customWidth="1"/>
    <col min="4057" max="4057" width="6.7109375" bestFit="1" customWidth="1"/>
    <col min="4296" max="4296" width="4" customWidth="1"/>
    <col min="4297" max="4297" width="35.28515625" bestFit="1" customWidth="1"/>
    <col min="4298" max="4298" width="4.28515625" customWidth="1"/>
    <col min="4299" max="4299" width="1.42578125" customWidth="1"/>
    <col min="4300" max="4301" width="4.28515625" customWidth="1"/>
    <col min="4302" max="4302" width="1.42578125" customWidth="1"/>
    <col min="4303" max="4304" width="4.28515625" customWidth="1"/>
    <col min="4305" max="4305" width="1.42578125" customWidth="1"/>
    <col min="4306" max="4307" width="4.28515625" customWidth="1"/>
    <col min="4308" max="4308" width="1.42578125" customWidth="1"/>
    <col min="4309" max="4309" width="4.28515625" customWidth="1"/>
    <col min="4310" max="4310" width="4.7109375" customWidth="1"/>
    <col min="4311" max="4311" width="1.42578125" customWidth="1"/>
    <col min="4312" max="4312" width="4.7109375" customWidth="1"/>
    <col min="4313" max="4313" width="6.7109375" bestFit="1" customWidth="1"/>
    <col min="4552" max="4552" width="4" customWidth="1"/>
    <col min="4553" max="4553" width="35.28515625" bestFit="1" customWidth="1"/>
    <col min="4554" max="4554" width="4.28515625" customWidth="1"/>
    <col min="4555" max="4555" width="1.42578125" customWidth="1"/>
    <col min="4556" max="4557" width="4.28515625" customWidth="1"/>
    <col min="4558" max="4558" width="1.42578125" customWidth="1"/>
    <col min="4559" max="4560" width="4.28515625" customWidth="1"/>
    <col min="4561" max="4561" width="1.42578125" customWidth="1"/>
    <col min="4562" max="4563" width="4.28515625" customWidth="1"/>
    <col min="4564" max="4564" width="1.42578125" customWidth="1"/>
    <col min="4565" max="4565" width="4.28515625" customWidth="1"/>
    <col min="4566" max="4566" width="4.7109375" customWidth="1"/>
    <col min="4567" max="4567" width="1.42578125" customWidth="1"/>
    <col min="4568" max="4568" width="4.7109375" customWidth="1"/>
    <col min="4569" max="4569" width="6.7109375" bestFit="1" customWidth="1"/>
    <col min="4808" max="4808" width="4" customWidth="1"/>
    <col min="4809" max="4809" width="35.28515625" bestFit="1" customWidth="1"/>
    <col min="4810" max="4810" width="4.28515625" customWidth="1"/>
    <col min="4811" max="4811" width="1.42578125" customWidth="1"/>
    <col min="4812" max="4813" width="4.28515625" customWidth="1"/>
    <col min="4814" max="4814" width="1.42578125" customWidth="1"/>
    <col min="4815" max="4816" width="4.28515625" customWidth="1"/>
    <col min="4817" max="4817" width="1.42578125" customWidth="1"/>
    <col min="4818" max="4819" width="4.28515625" customWidth="1"/>
    <col min="4820" max="4820" width="1.42578125" customWidth="1"/>
    <col min="4821" max="4821" width="4.28515625" customWidth="1"/>
    <col min="4822" max="4822" width="4.7109375" customWidth="1"/>
    <col min="4823" max="4823" width="1.42578125" customWidth="1"/>
    <col min="4824" max="4824" width="4.7109375" customWidth="1"/>
    <col min="4825" max="4825" width="6.7109375" bestFit="1" customWidth="1"/>
    <col min="5064" max="5064" width="4" customWidth="1"/>
    <col min="5065" max="5065" width="35.28515625" bestFit="1" customWidth="1"/>
    <col min="5066" max="5066" width="4.28515625" customWidth="1"/>
    <col min="5067" max="5067" width="1.42578125" customWidth="1"/>
    <col min="5068" max="5069" width="4.28515625" customWidth="1"/>
    <col min="5070" max="5070" width="1.42578125" customWidth="1"/>
    <col min="5071" max="5072" width="4.28515625" customWidth="1"/>
    <col min="5073" max="5073" width="1.42578125" customWidth="1"/>
    <col min="5074" max="5075" width="4.28515625" customWidth="1"/>
    <col min="5076" max="5076" width="1.42578125" customWidth="1"/>
    <col min="5077" max="5077" width="4.28515625" customWidth="1"/>
    <col min="5078" max="5078" width="4.7109375" customWidth="1"/>
    <col min="5079" max="5079" width="1.42578125" customWidth="1"/>
    <col min="5080" max="5080" width="4.7109375" customWidth="1"/>
    <col min="5081" max="5081" width="6.7109375" bestFit="1" customWidth="1"/>
    <col min="5320" max="5320" width="4" customWidth="1"/>
    <col min="5321" max="5321" width="35.28515625" bestFit="1" customWidth="1"/>
    <col min="5322" max="5322" width="4.28515625" customWidth="1"/>
    <col min="5323" max="5323" width="1.42578125" customWidth="1"/>
    <col min="5324" max="5325" width="4.28515625" customWidth="1"/>
    <col min="5326" max="5326" width="1.42578125" customWidth="1"/>
    <col min="5327" max="5328" width="4.28515625" customWidth="1"/>
    <col min="5329" max="5329" width="1.42578125" customWidth="1"/>
    <col min="5330" max="5331" width="4.28515625" customWidth="1"/>
    <col min="5332" max="5332" width="1.42578125" customWidth="1"/>
    <col min="5333" max="5333" width="4.28515625" customWidth="1"/>
    <col min="5334" max="5334" width="4.7109375" customWidth="1"/>
    <col min="5335" max="5335" width="1.42578125" customWidth="1"/>
    <col min="5336" max="5336" width="4.7109375" customWidth="1"/>
    <col min="5337" max="5337" width="6.7109375" bestFit="1" customWidth="1"/>
    <col min="5576" max="5576" width="4" customWidth="1"/>
    <col min="5577" max="5577" width="35.28515625" bestFit="1" customWidth="1"/>
    <col min="5578" max="5578" width="4.28515625" customWidth="1"/>
    <col min="5579" max="5579" width="1.42578125" customWidth="1"/>
    <col min="5580" max="5581" width="4.28515625" customWidth="1"/>
    <col min="5582" max="5582" width="1.42578125" customWidth="1"/>
    <col min="5583" max="5584" width="4.28515625" customWidth="1"/>
    <col min="5585" max="5585" width="1.42578125" customWidth="1"/>
    <col min="5586" max="5587" width="4.28515625" customWidth="1"/>
    <col min="5588" max="5588" width="1.42578125" customWidth="1"/>
    <col min="5589" max="5589" width="4.28515625" customWidth="1"/>
    <col min="5590" max="5590" width="4.7109375" customWidth="1"/>
    <col min="5591" max="5591" width="1.42578125" customWidth="1"/>
    <col min="5592" max="5592" width="4.7109375" customWidth="1"/>
    <col min="5593" max="5593" width="6.7109375" bestFit="1" customWidth="1"/>
    <col min="5832" max="5832" width="4" customWidth="1"/>
    <col min="5833" max="5833" width="35.28515625" bestFit="1" customWidth="1"/>
    <col min="5834" max="5834" width="4.28515625" customWidth="1"/>
    <col min="5835" max="5835" width="1.42578125" customWidth="1"/>
    <col min="5836" max="5837" width="4.28515625" customWidth="1"/>
    <col min="5838" max="5838" width="1.42578125" customWidth="1"/>
    <col min="5839" max="5840" width="4.28515625" customWidth="1"/>
    <col min="5841" max="5841" width="1.42578125" customWidth="1"/>
    <col min="5842" max="5843" width="4.28515625" customWidth="1"/>
    <col min="5844" max="5844" width="1.42578125" customWidth="1"/>
    <col min="5845" max="5845" width="4.28515625" customWidth="1"/>
    <col min="5846" max="5846" width="4.7109375" customWidth="1"/>
    <col min="5847" max="5847" width="1.42578125" customWidth="1"/>
    <col min="5848" max="5848" width="4.7109375" customWidth="1"/>
    <col min="5849" max="5849" width="6.7109375" bestFit="1" customWidth="1"/>
    <col min="6088" max="6088" width="4" customWidth="1"/>
    <col min="6089" max="6089" width="35.28515625" bestFit="1" customWidth="1"/>
    <col min="6090" max="6090" width="4.28515625" customWidth="1"/>
    <col min="6091" max="6091" width="1.42578125" customWidth="1"/>
    <col min="6092" max="6093" width="4.28515625" customWidth="1"/>
    <col min="6094" max="6094" width="1.42578125" customWidth="1"/>
    <col min="6095" max="6096" width="4.28515625" customWidth="1"/>
    <col min="6097" max="6097" width="1.42578125" customWidth="1"/>
    <col min="6098" max="6099" width="4.28515625" customWidth="1"/>
    <col min="6100" max="6100" width="1.42578125" customWidth="1"/>
    <col min="6101" max="6101" width="4.28515625" customWidth="1"/>
    <col min="6102" max="6102" width="4.7109375" customWidth="1"/>
    <col min="6103" max="6103" width="1.42578125" customWidth="1"/>
    <col min="6104" max="6104" width="4.7109375" customWidth="1"/>
    <col min="6105" max="6105" width="6.7109375" bestFit="1" customWidth="1"/>
    <col min="6344" max="6344" width="4" customWidth="1"/>
    <col min="6345" max="6345" width="35.28515625" bestFit="1" customWidth="1"/>
    <col min="6346" max="6346" width="4.28515625" customWidth="1"/>
    <col min="6347" max="6347" width="1.42578125" customWidth="1"/>
    <col min="6348" max="6349" width="4.28515625" customWidth="1"/>
    <col min="6350" max="6350" width="1.42578125" customWidth="1"/>
    <col min="6351" max="6352" width="4.28515625" customWidth="1"/>
    <col min="6353" max="6353" width="1.42578125" customWidth="1"/>
    <col min="6354" max="6355" width="4.28515625" customWidth="1"/>
    <col min="6356" max="6356" width="1.42578125" customWidth="1"/>
    <col min="6357" max="6357" width="4.28515625" customWidth="1"/>
    <col min="6358" max="6358" width="4.7109375" customWidth="1"/>
    <col min="6359" max="6359" width="1.42578125" customWidth="1"/>
    <col min="6360" max="6360" width="4.7109375" customWidth="1"/>
    <col min="6361" max="6361" width="6.7109375" bestFit="1" customWidth="1"/>
    <col min="6600" max="6600" width="4" customWidth="1"/>
    <col min="6601" max="6601" width="35.28515625" bestFit="1" customWidth="1"/>
    <col min="6602" max="6602" width="4.28515625" customWidth="1"/>
    <col min="6603" max="6603" width="1.42578125" customWidth="1"/>
    <col min="6604" max="6605" width="4.28515625" customWidth="1"/>
    <col min="6606" max="6606" width="1.42578125" customWidth="1"/>
    <col min="6607" max="6608" width="4.28515625" customWidth="1"/>
    <col min="6609" max="6609" width="1.42578125" customWidth="1"/>
    <col min="6610" max="6611" width="4.28515625" customWidth="1"/>
    <col min="6612" max="6612" width="1.42578125" customWidth="1"/>
    <col min="6613" max="6613" width="4.28515625" customWidth="1"/>
    <col min="6614" max="6614" width="4.7109375" customWidth="1"/>
    <col min="6615" max="6615" width="1.42578125" customWidth="1"/>
    <col min="6616" max="6616" width="4.7109375" customWidth="1"/>
    <col min="6617" max="6617" width="6.7109375" bestFit="1" customWidth="1"/>
    <col min="6856" max="6856" width="4" customWidth="1"/>
    <col min="6857" max="6857" width="35.28515625" bestFit="1" customWidth="1"/>
    <col min="6858" max="6858" width="4.28515625" customWidth="1"/>
    <col min="6859" max="6859" width="1.42578125" customWidth="1"/>
    <col min="6860" max="6861" width="4.28515625" customWidth="1"/>
    <col min="6862" max="6862" width="1.42578125" customWidth="1"/>
    <col min="6863" max="6864" width="4.28515625" customWidth="1"/>
    <col min="6865" max="6865" width="1.42578125" customWidth="1"/>
    <col min="6866" max="6867" width="4.28515625" customWidth="1"/>
    <col min="6868" max="6868" width="1.42578125" customWidth="1"/>
    <col min="6869" max="6869" width="4.28515625" customWidth="1"/>
    <col min="6870" max="6870" width="4.7109375" customWidth="1"/>
    <col min="6871" max="6871" width="1.42578125" customWidth="1"/>
    <col min="6872" max="6872" width="4.7109375" customWidth="1"/>
    <col min="6873" max="6873" width="6.7109375" bestFit="1" customWidth="1"/>
    <col min="7112" max="7112" width="4" customWidth="1"/>
    <col min="7113" max="7113" width="35.28515625" bestFit="1" customWidth="1"/>
    <col min="7114" max="7114" width="4.28515625" customWidth="1"/>
    <col min="7115" max="7115" width="1.42578125" customWidth="1"/>
    <col min="7116" max="7117" width="4.28515625" customWidth="1"/>
    <col min="7118" max="7118" width="1.42578125" customWidth="1"/>
    <col min="7119" max="7120" width="4.28515625" customWidth="1"/>
    <col min="7121" max="7121" width="1.42578125" customWidth="1"/>
    <col min="7122" max="7123" width="4.28515625" customWidth="1"/>
    <col min="7124" max="7124" width="1.42578125" customWidth="1"/>
    <col min="7125" max="7125" width="4.28515625" customWidth="1"/>
    <col min="7126" max="7126" width="4.7109375" customWidth="1"/>
    <col min="7127" max="7127" width="1.42578125" customWidth="1"/>
    <col min="7128" max="7128" width="4.7109375" customWidth="1"/>
    <col min="7129" max="7129" width="6.7109375" bestFit="1" customWidth="1"/>
    <col min="7368" max="7368" width="4" customWidth="1"/>
    <col min="7369" max="7369" width="35.28515625" bestFit="1" customWidth="1"/>
    <col min="7370" max="7370" width="4.28515625" customWidth="1"/>
    <col min="7371" max="7371" width="1.42578125" customWidth="1"/>
    <col min="7372" max="7373" width="4.28515625" customWidth="1"/>
    <col min="7374" max="7374" width="1.42578125" customWidth="1"/>
    <col min="7375" max="7376" width="4.28515625" customWidth="1"/>
    <col min="7377" max="7377" width="1.42578125" customWidth="1"/>
    <col min="7378" max="7379" width="4.28515625" customWidth="1"/>
    <col min="7380" max="7380" width="1.42578125" customWidth="1"/>
    <col min="7381" max="7381" width="4.28515625" customWidth="1"/>
    <col min="7382" max="7382" width="4.7109375" customWidth="1"/>
    <col min="7383" max="7383" width="1.42578125" customWidth="1"/>
    <col min="7384" max="7384" width="4.7109375" customWidth="1"/>
    <col min="7385" max="7385" width="6.7109375" bestFit="1" customWidth="1"/>
    <col min="7624" max="7624" width="4" customWidth="1"/>
    <col min="7625" max="7625" width="35.28515625" bestFit="1" customWidth="1"/>
    <col min="7626" max="7626" width="4.28515625" customWidth="1"/>
    <col min="7627" max="7627" width="1.42578125" customWidth="1"/>
    <col min="7628" max="7629" width="4.28515625" customWidth="1"/>
    <col min="7630" max="7630" width="1.42578125" customWidth="1"/>
    <col min="7631" max="7632" width="4.28515625" customWidth="1"/>
    <col min="7633" max="7633" width="1.42578125" customWidth="1"/>
    <col min="7634" max="7635" width="4.28515625" customWidth="1"/>
    <col min="7636" max="7636" width="1.42578125" customWidth="1"/>
    <col min="7637" max="7637" width="4.28515625" customWidth="1"/>
    <col min="7638" max="7638" width="4.7109375" customWidth="1"/>
    <col min="7639" max="7639" width="1.42578125" customWidth="1"/>
    <col min="7640" max="7640" width="4.7109375" customWidth="1"/>
    <col min="7641" max="7641" width="6.7109375" bestFit="1" customWidth="1"/>
    <col min="7880" max="7880" width="4" customWidth="1"/>
    <col min="7881" max="7881" width="35.28515625" bestFit="1" customWidth="1"/>
    <col min="7882" max="7882" width="4.28515625" customWidth="1"/>
    <col min="7883" max="7883" width="1.42578125" customWidth="1"/>
    <col min="7884" max="7885" width="4.28515625" customWidth="1"/>
    <col min="7886" max="7886" width="1.42578125" customWidth="1"/>
    <col min="7887" max="7888" width="4.28515625" customWidth="1"/>
    <col min="7889" max="7889" width="1.42578125" customWidth="1"/>
    <col min="7890" max="7891" width="4.28515625" customWidth="1"/>
    <col min="7892" max="7892" width="1.42578125" customWidth="1"/>
    <col min="7893" max="7893" width="4.28515625" customWidth="1"/>
    <col min="7894" max="7894" width="4.7109375" customWidth="1"/>
    <col min="7895" max="7895" width="1.42578125" customWidth="1"/>
    <col min="7896" max="7896" width="4.7109375" customWidth="1"/>
    <col min="7897" max="7897" width="6.7109375" bestFit="1" customWidth="1"/>
    <col min="8136" max="8136" width="4" customWidth="1"/>
    <col min="8137" max="8137" width="35.28515625" bestFit="1" customWidth="1"/>
    <col min="8138" max="8138" width="4.28515625" customWidth="1"/>
    <col min="8139" max="8139" width="1.42578125" customWidth="1"/>
    <col min="8140" max="8141" width="4.28515625" customWidth="1"/>
    <col min="8142" max="8142" width="1.42578125" customWidth="1"/>
    <col min="8143" max="8144" width="4.28515625" customWidth="1"/>
    <col min="8145" max="8145" width="1.42578125" customWidth="1"/>
    <col min="8146" max="8147" width="4.28515625" customWidth="1"/>
    <col min="8148" max="8148" width="1.42578125" customWidth="1"/>
    <col min="8149" max="8149" width="4.28515625" customWidth="1"/>
    <col min="8150" max="8150" width="4.7109375" customWidth="1"/>
    <col min="8151" max="8151" width="1.42578125" customWidth="1"/>
    <col min="8152" max="8152" width="4.7109375" customWidth="1"/>
    <col min="8153" max="8153" width="6.7109375" bestFit="1" customWidth="1"/>
    <col min="8392" max="8392" width="4" customWidth="1"/>
    <col min="8393" max="8393" width="35.28515625" bestFit="1" customWidth="1"/>
    <col min="8394" max="8394" width="4.28515625" customWidth="1"/>
    <col min="8395" max="8395" width="1.42578125" customWidth="1"/>
    <col min="8396" max="8397" width="4.28515625" customWidth="1"/>
    <col min="8398" max="8398" width="1.42578125" customWidth="1"/>
    <col min="8399" max="8400" width="4.28515625" customWidth="1"/>
    <col min="8401" max="8401" width="1.42578125" customWidth="1"/>
    <col min="8402" max="8403" width="4.28515625" customWidth="1"/>
    <col min="8404" max="8404" width="1.42578125" customWidth="1"/>
    <col min="8405" max="8405" width="4.28515625" customWidth="1"/>
    <col min="8406" max="8406" width="4.7109375" customWidth="1"/>
    <col min="8407" max="8407" width="1.42578125" customWidth="1"/>
    <col min="8408" max="8408" width="4.7109375" customWidth="1"/>
    <col min="8409" max="8409" width="6.7109375" bestFit="1" customWidth="1"/>
    <col min="8648" max="8648" width="4" customWidth="1"/>
    <col min="8649" max="8649" width="35.28515625" bestFit="1" customWidth="1"/>
    <col min="8650" max="8650" width="4.28515625" customWidth="1"/>
    <col min="8651" max="8651" width="1.42578125" customWidth="1"/>
    <col min="8652" max="8653" width="4.28515625" customWidth="1"/>
    <col min="8654" max="8654" width="1.42578125" customWidth="1"/>
    <col min="8655" max="8656" width="4.28515625" customWidth="1"/>
    <col min="8657" max="8657" width="1.42578125" customWidth="1"/>
    <col min="8658" max="8659" width="4.28515625" customWidth="1"/>
    <col min="8660" max="8660" width="1.42578125" customWidth="1"/>
    <col min="8661" max="8661" width="4.28515625" customWidth="1"/>
    <col min="8662" max="8662" width="4.7109375" customWidth="1"/>
    <col min="8663" max="8663" width="1.42578125" customWidth="1"/>
    <col min="8664" max="8664" width="4.7109375" customWidth="1"/>
    <col min="8665" max="8665" width="6.7109375" bestFit="1" customWidth="1"/>
    <col min="8904" max="8904" width="4" customWidth="1"/>
    <col min="8905" max="8905" width="35.28515625" bestFit="1" customWidth="1"/>
    <col min="8906" max="8906" width="4.28515625" customWidth="1"/>
    <col min="8907" max="8907" width="1.42578125" customWidth="1"/>
    <col min="8908" max="8909" width="4.28515625" customWidth="1"/>
    <col min="8910" max="8910" width="1.42578125" customWidth="1"/>
    <col min="8911" max="8912" width="4.28515625" customWidth="1"/>
    <col min="8913" max="8913" width="1.42578125" customWidth="1"/>
    <col min="8914" max="8915" width="4.28515625" customWidth="1"/>
    <col min="8916" max="8916" width="1.42578125" customWidth="1"/>
    <col min="8917" max="8917" width="4.28515625" customWidth="1"/>
    <col min="8918" max="8918" width="4.7109375" customWidth="1"/>
    <col min="8919" max="8919" width="1.42578125" customWidth="1"/>
    <col min="8920" max="8920" width="4.7109375" customWidth="1"/>
    <col min="8921" max="8921" width="6.7109375" bestFit="1" customWidth="1"/>
    <col min="9160" max="9160" width="4" customWidth="1"/>
    <col min="9161" max="9161" width="35.28515625" bestFit="1" customWidth="1"/>
    <col min="9162" max="9162" width="4.28515625" customWidth="1"/>
    <col min="9163" max="9163" width="1.42578125" customWidth="1"/>
    <col min="9164" max="9165" width="4.28515625" customWidth="1"/>
    <col min="9166" max="9166" width="1.42578125" customWidth="1"/>
    <col min="9167" max="9168" width="4.28515625" customWidth="1"/>
    <col min="9169" max="9169" width="1.42578125" customWidth="1"/>
    <col min="9170" max="9171" width="4.28515625" customWidth="1"/>
    <col min="9172" max="9172" width="1.42578125" customWidth="1"/>
    <col min="9173" max="9173" width="4.28515625" customWidth="1"/>
    <col min="9174" max="9174" width="4.7109375" customWidth="1"/>
    <col min="9175" max="9175" width="1.42578125" customWidth="1"/>
    <col min="9176" max="9176" width="4.7109375" customWidth="1"/>
    <col min="9177" max="9177" width="6.7109375" bestFit="1" customWidth="1"/>
    <col min="9416" max="9416" width="4" customWidth="1"/>
    <col min="9417" max="9417" width="35.28515625" bestFit="1" customWidth="1"/>
    <col min="9418" max="9418" width="4.28515625" customWidth="1"/>
    <col min="9419" max="9419" width="1.42578125" customWidth="1"/>
    <col min="9420" max="9421" width="4.28515625" customWidth="1"/>
    <col min="9422" max="9422" width="1.42578125" customWidth="1"/>
    <col min="9423" max="9424" width="4.28515625" customWidth="1"/>
    <col min="9425" max="9425" width="1.42578125" customWidth="1"/>
    <col min="9426" max="9427" width="4.28515625" customWidth="1"/>
    <col min="9428" max="9428" width="1.42578125" customWidth="1"/>
    <col min="9429" max="9429" width="4.28515625" customWidth="1"/>
    <col min="9430" max="9430" width="4.7109375" customWidth="1"/>
    <col min="9431" max="9431" width="1.42578125" customWidth="1"/>
    <col min="9432" max="9432" width="4.7109375" customWidth="1"/>
    <col min="9433" max="9433" width="6.7109375" bestFit="1" customWidth="1"/>
    <col min="9672" max="9672" width="4" customWidth="1"/>
    <col min="9673" max="9673" width="35.28515625" bestFit="1" customWidth="1"/>
    <col min="9674" max="9674" width="4.28515625" customWidth="1"/>
    <col min="9675" max="9675" width="1.42578125" customWidth="1"/>
    <col min="9676" max="9677" width="4.28515625" customWidth="1"/>
    <col min="9678" max="9678" width="1.42578125" customWidth="1"/>
    <col min="9679" max="9680" width="4.28515625" customWidth="1"/>
    <col min="9681" max="9681" width="1.42578125" customWidth="1"/>
    <col min="9682" max="9683" width="4.28515625" customWidth="1"/>
    <col min="9684" max="9684" width="1.42578125" customWidth="1"/>
    <col min="9685" max="9685" width="4.28515625" customWidth="1"/>
    <col min="9686" max="9686" width="4.7109375" customWidth="1"/>
    <col min="9687" max="9687" width="1.42578125" customWidth="1"/>
    <col min="9688" max="9688" width="4.7109375" customWidth="1"/>
    <col min="9689" max="9689" width="6.7109375" bestFit="1" customWidth="1"/>
    <col min="9928" max="9928" width="4" customWidth="1"/>
    <col min="9929" max="9929" width="35.28515625" bestFit="1" customWidth="1"/>
    <col min="9930" max="9930" width="4.28515625" customWidth="1"/>
    <col min="9931" max="9931" width="1.42578125" customWidth="1"/>
    <col min="9932" max="9933" width="4.28515625" customWidth="1"/>
    <col min="9934" max="9934" width="1.42578125" customWidth="1"/>
    <col min="9935" max="9936" width="4.28515625" customWidth="1"/>
    <col min="9937" max="9937" width="1.42578125" customWidth="1"/>
    <col min="9938" max="9939" width="4.28515625" customWidth="1"/>
    <col min="9940" max="9940" width="1.42578125" customWidth="1"/>
    <col min="9941" max="9941" width="4.28515625" customWidth="1"/>
    <col min="9942" max="9942" width="4.7109375" customWidth="1"/>
    <col min="9943" max="9943" width="1.42578125" customWidth="1"/>
    <col min="9944" max="9944" width="4.7109375" customWidth="1"/>
    <col min="9945" max="9945" width="6.7109375" bestFit="1" customWidth="1"/>
    <col min="10184" max="10184" width="4" customWidth="1"/>
    <col min="10185" max="10185" width="35.28515625" bestFit="1" customWidth="1"/>
    <col min="10186" max="10186" width="4.28515625" customWidth="1"/>
    <col min="10187" max="10187" width="1.42578125" customWidth="1"/>
    <col min="10188" max="10189" width="4.28515625" customWidth="1"/>
    <col min="10190" max="10190" width="1.42578125" customWidth="1"/>
    <col min="10191" max="10192" width="4.28515625" customWidth="1"/>
    <col min="10193" max="10193" width="1.42578125" customWidth="1"/>
    <col min="10194" max="10195" width="4.28515625" customWidth="1"/>
    <col min="10196" max="10196" width="1.42578125" customWidth="1"/>
    <col min="10197" max="10197" width="4.28515625" customWidth="1"/>
    <col min="10198" max="10198" width="4.7109375" customWidth="1"/>
    <col min="10199" max="10199" width="1.42578125" customWidth="1"/>
    <col min="10200" max="10200" width="4.7109375" customWidth="1"/>
    <col min="10201" max="10201" width="6.7109375" bestFit="1" customWidth="1"/>
    <col min="10440" max="10440" width="4" customWidth="1"/>
    <col min="10441" max="10441" width="35.28515625" bestFit="1" customWidth="1"/>
    <col min="10442" max="10442" width="4.28515625" customWidth="1"/>
    <col min="10443" max="10443" width="1.42578125" customWidth="1"/>
    <col min="10444" max="10445" width="4.28515625" customWidth="1"/>
    <col min="10446" max="10446" width="1.42578125" customWidth="1"/>
    <col min="10447" max="10448" width="4.28515625" customWidth="1"/>
    <col min="10449" max="10449" width="1.42578125" customWidth="1"/>
    <col min="10450" max="10451" width="4.28515625" customWidth="1"/>
    <col min="10452" max="10452" width="1.42578125" customWidth="1"/>
    <col min="10453" max="10453" width="4.28515625" customWidth="1"/>
    <col min="10454" max="10454" width="4.7109375" customWidth="1"/>
    <col min="10455" max="10455" width="1.42578125" customWidth="1"/>
    <col min="10456" max="10456" width="4.7109375" customWidth="1"/>
    <col min="10457" max="10457" width="6.7109375" bestFit="1" customWidth="1"/>
    <col min="10696" max="10696" width="4" customWidth="1"/>
    <col min="10697" max="10697" width="35.28515625" bestFit="1" customWidth="1"/>
    <col min="10698" max="10698" width="4.28515625" customWidth="1"/>
    <col min="10699" max="10699" width="1.42578125" customWidth="1"/>
    <col min="10700" max="10701" width="4.28515625" customWidth="1"/>
    <col min="10702" max="10702" width="1.42578125" customWidth="1"/>
    <col min="10703" max="10704" width="4.28515625" customWidth="1"/>
    <col min="10705" max="10705" width="1.42578125" customWidth="1"/>
    <col min="10706" max="10707" width="4.28515625" customWidth="1"/>
    <col min="10708" max="10708" width="1.42578125" customWidth="1"/>
    <col min="10709" max="10709" width="4.28515625" customWidth="1"/>
    <col min="10710" max="10710" width="4.7109375" customWidth="1"/>
    <col min="10711" max="10711" width="1.42578125" customWidth="1"/>
    <col min="10712" max="10712" width="4.7109375" customWidth="1"/>
    <col min="10713" max="10713" width="6.7109375" bestFit="1" customWidth="1"/>
    <col min="10952" max="10952" width="4" customWidth="1"/>
    <col min="10953" max="10953" width="35.28515625" bestFit="1" customWidth="1"/>
    <col min="10954" max="10954" width="4.28515625" customWidth="1"/>
    <col min="10955" max="10955" width="1.42578125" customWidth="1"/>
    <col min="10956" max="10957" width="4.28515625" customWidth="1"/>
    <col min="10958" max="10958" width="1.42578125" customWidth="1"/>
    <col min="10959" max="10960" width="4.28515625" customWidth="1"/>
    <col min="10961" max="10961" width="1.42578125" customWidth="1"/>
    <col min="10962" max="10963" width="4.28515625" customWidth="1"/>
    <col min="10964" max="10964" width="1.42578125" customWidth="1"/>
    <col min="10965" max="10965" width="4.28515625" customWidth="1"/>
    <col min="10966" max="10966" width="4.7109375" customWidth="1"/>
    <col min="10967" max="10967" width="1.42578125" customWidth="1"/>
    <col min="10968" max="10968" width="4.7109375" customWidth="1"/>
    <col min="10969" max="10969" width="6.7109375" bestFit="1" customWidth="1"/>
    <col min="11208" max="11208" width="4" customWidth="1"/>
    <col min="11209" max="11209" width="35.28515625" bestFit="1" customWidth="1"/>
    <col min="11210" max="11210" width="4.28515625" customWidth="1"/>
    <col min="11211" max="11211" width="1.42578125" customWidth="1"/>
    <col min="11212" max="11213" width="4.28515625" customWidth="1"/>
    <col min="11214" max="11214" width="1.42578125" customWidth="1"/>
    <col min="11215" max="11216" width="4.28515625" customWidth="1"/>
    <col min="11217" max="11217" width="1.42578125" customWidth="1"/>
    <col min="11218" max="11219" width="4.28515625" customWidth="1"/>
    <col min="11220" max="11220" width="1.42578125" customWidth="1"/>
    <col min="11221" max="11221" width="4.28515625" customWidth="1"/>
    <col min="11222" max="11222" width="4.7109375" customWidth="1"/>
    <col min="11223" max="11223" width="1.42578125" customWidth="1"/>
    <col min="11224" max="11224" width="4.7109375" customWidth="1"/>
    <col min="11225" max="11225" width="6.7109375" bestFit="1" customWidth="1"/>
    <col min="11464" max="11464" width="4" customWidth="1"/>
    <col min="11465" max="11465" width="35.28515625" bestFit="1" customWidth="1"/>
    <col min="11466" max="11466" width="4.28515625" customWidth="1"/>
    <col min="11467" max="11467" width="1.42578125" customWidth="1"/>
    <col min="11468" max="11469" width="4.28515625" customWidth="1"/>
    <col min="11470" max="11470" width="1.42578125" customWidth="1"/>
    <col min="11471" max="11472" width="4.28515625" customWidth="1"/>
    <col min="11473" max="11473" width="1.42578125" customWidth="1"/>
    <col min="11474" max="11475" width="4.28515625" customWidth="1"/>
    <col min="11476" max="11476" width="1.42578125" customWidth="1"/>
    <col min="11477" max="11477" width="4.28515625" customWidth="1"/>
    <col min="11478" max="11478" width="4.7109375" customWidth="1"/>
    <col min="11479" max="11479" width="1.42578125" customWidth="1"/>
    <col min="11480" max="11480" width="4.7109375" customWidth="1"/>
    <col min="11481" max="11481" width="6.7109375" bestFit="1" customWidth="1"/>
    <col min="11720" max="11720" width="4" customWidth="1"/>
    <col min="11721" max="11721" width="35.28515625" bestFit="1" customWidth="1"/>
    <col min="11722" max="11722" width="4.28515625" customWidth="1"/>
    <col min="11723" max="11723" width="1.42578125" customWidth="1"/>
    <col min="11724" max="11725" width="4.28515625" customWidth="1"/>
    <col min="11726" max="11726" width="1.42578125" customWidth="1"/>
    <col min="11727" max="11728" width="4.28515625" customWidth="1"/>
    <col min="11729" max="11729" width="1.42578125" customWidth="1"/>
    <col min="11730" max="11731" width="4.28515625" customWidth="1"/>
    <col min="11732" max="11732" width="1.42578125" customWidth="1"/>
    <col min="11733" max="11733" width="4.28515625" customWidth="1"/>
    <col min="11734" max="11734" width="4.7109375" customWidth="1"/>
    <col min="11735" max="11735" width="1.42578125" customWidth="1"/>
    <col min="11736" max="11736" width="4.7109375" customWidth="1"/>
    <col min="11737" max="11737" width="6.7109375" bestFit="1" customWidth="1"/>
    <col min="11976" max="11976" width="4" customWidth="1"/>
    <col min="11977" max="11977" width="35.28515625" bestFit="1" customWidth="1"/>
    <col min="11978" max="11978" width="4.28515625" customWidth="1"/>
    <col min="11979" max="11979" width="1.42578125" customWidth="1"/>
    <col min="11980" max="11981" width="4.28515625" customWidth="1"/>
    <col min="11982" max="11982" width="1.42578125" customWidth="1"/>
    <col min="11983" max="11984" width="4.28515625" customWidth="1"/>
    <col min="11985" max="11985" width="1.42578125" customWidth="1"/>
    <col min="11986" max="11987" width="4.28515625" customWidth="1"/>
    <col min="11988" max="11988" width="1.42578125" customWidth="1"/>
    <col min="11989" max="11989" width="4.28515625" customWidth="1"/>
    <col min="11990" max="11990" width="4.7109375" customWidth="1"/>
    <col min="11991" max="11991" width="1.42578125" customWidth="1"/>
    <col min="11992" max="11992" width="4.7109375" customWidth="1"/>
    <col min="11993" max="11993" width="6.7109375" bestFit="1" customWidth="1"/>
    <col min="12232" max="12232" width="4" customWidth="1"/>
    <col min="12233" max="12233" width="35.28515625" bestFit="1" customWidth="1"/>
    <col min="12234" max="12234" width="4.28515625" customWidth="1"/>
    <col min="12235" max="12235" width="1.42578125" customWidth="1"/>
    <col min="12236" max="12237" width="4.28515625" customWidth="1"/>
    <col min="12238" max="12238" width="1.42578125" customWidth="1"/>
    <col min="12239" max="12240" width="4.28515625" customWidth="1"/>
    <col min="12241" max="12241" width="1.42578125" customWidth="1"/>
    <col min="12242" max="12243" width="4.28515625" customWidth="1"/>
    <col min="12244" max="12244" width="1.42578125" customWidth="1"/>
    <col min="12245" max="12245" width="4.28515625" customWidth="1"/>
    <col min="12246" max="12246" width="4.7109375" customWidth="1"/>
    <col min="12247" max="12247" width="1.42578125" customWidth="1"/>
    <col min="12248" max="12248" width="4.7109375" customWidth="1"/>
    <col min="12249" max="12249" width="6.7109375" bestFit="1" customWidth="1"/>
    <col min="12488" max="12488" width="4" customWidth="1"/>
    <col min="12489" max="12489" width="35.28515625" bestFit="1" customWidth="1"/>
    <col min="12490" max="12490" width="4.28515625" customWidth="1"/>
    <col min="12491" max="12491" width="1.42578125" customWidth="1"/>
    <col min="12492" max="12493" width="4.28515625" customWidth="1"/>
    <col min="12494" max="12494" width="1.42578125" customWidth="1"/>
    <col min="12495" max="12496" width="4.28515625" customWidth="1"/>
    <col min="12497" max="12497" width="1.42578125" customWidth="1"/>
    <col min="12498" max="12499" width="4.28515625" customWidth="1"/>
    <col min="12500" max="12500" width="1.42578125" customWidth="1"/>
    <col min="12501" max="12501" width="4.28515625" customWidth="1"/>
    <col min="12502" max="12502" width="4.7109375" customWidth="1"/>
    <col min="12503" max="12503" width="1.42578125" customWidth="1"/>
    <col min="12504" max="12504" width="4.7109375" customWidth="1"/>
    <col min="12505" max="12505" width="6.7109375" bestFit="1" customWidth="1"/>
    <col min="12744" max="12744" width="4" customWidth="1"/>
    <col min="12745" max="12745" width="35.28515625" bestFit="1" customWidth="1"/>
    <col min="12746" max="12746" width="4.28515625" customWidth="1"/>
    <col min="12747" max="12747" width="1.42578125" customWidth="1"/>
    <col min="12748" max="12749" width="4.28515625" customWidth="1"/>
    <col min="12750" max="12750" width="1.42578125" customWidth="1"/>
    <col min="12751" max="12752" width="4.28515625" customWidth="1"/>
    <col min="12753" max="12753" width="1.42578125" customWidth="1"/>
    <col min="12754" max="12755" width="4.28515625" customWidth="1"/>
    <col min="12756" max="12756" width="1.42578125" customWidth="1"/>
    <col min="12757" max="12757" width="4.28515625" customWidth="1"/>
    <col min="12758" max="12758" width="4.7109375" customWidth="1"/>
    <col min="12759" max="12759" width="1.42578125" customWidth="1"/>
    <col min="12760" max="12760" width="4.7109375" customWidth="1"/>
    <col min="12761" max="12761" width="6.7109375" bestFit="1" customWidth="1"/>
    <col min="13000" max="13000" width="4" customWidth="1"/>
    <col min="13001" max="13001" width="35.28515625" bestFit="1" customWidth="1"/>
    <col min="13002" max="13002" width="4.28515625" customWidth="1"/>
    <col min="13003" max="13003" width="1.42578125" customWidth="1"/>
    <col min="13004" max="13005" width="4.28515625" customWidth="1"/>
    <col min="13006" max="13006" width="1.42578125" customWidth="1"/>
    <col min="13007" max="13008" width="4.28515625" customWidth="1"/>
    <col min="13009" max="13009" width="1.42578125" customWidth="1"/>
    <col min="13010" max="13011" width="4.28515625" customWidth="1"/>
    <col min="13012" max="13012" width="1.42578125" customWidth="1"/>
    <col min="13013" max="13013" width="4.28515625" customWidth="1"/>
    <col min="13014" max="13014" width="4.7109375" customWidth="1"/>
    <col min="13015" max="13015" width="1.42578125" customWidth="1"/>
    <col min="13016" max="13016" width="4.7109375" customWidth="1"/>
    <col min="13017" max="13017" width="6.7109375" bestFit="1" customWidth="1"/>
    <col min="13256" max="13256" width="4" customWidth="1"/>
    <col min="13257" max="13257" width="35.28515625" bestFit="1" customWidth="1"/>
    <col min="13258" max="13258" width="4.28515625" customWidth="1"/>
    <col min="13259" max="13259" width="1.42578125" customWidth="1"/>
    <col min="13260" max="13261" width="4.28515625" customWidth="1"/>
    <col min="13262" max="13262" width="1.42578125" customWidth="1"/>
    <col min="13263" max="13264" width="4.28515625" customWidth="1"/>
    <col min="13265" max="13265" width="1.42578125" customWidth="1"/>
    <col min="13266" max="13267" width="4.28515625" customWidth="1"/>
    <col min="13268" max="13268" width="1.42578125" customWidth="1"/>
    <col min="13269" max="13269" width="4.28515625" customWidth="1"/>
    <col min="13270" max="13270" width="4.7109375" customWidth="1"/>
    <col min="13271" max="13271" width="1.42578125" customWidth="1"/>
    <col min="13272" max="13272" width="4.7109375" customWidth="1"/>
    <col min="13273" max="13273" width="6.7109375" bestFit="1" customWidth="1"/>
    <col min="13512" max="13512" width="4" customWidth="1"/>
    <col min="13513" max="13513" width="35.28515625" bestFit="1" customWidth="1"/>
    <col min="13514" max="13514" width="4.28515625" customWidth="1"/>
    <col min="13515" max="13515" width="1.42578125" customWidth="1"/>
    <col min="13516" max="13517" width="4.28515625" customWidth="1"/>
    <col min="13518" max="13518" width="1.42578125" customWidth="1"/>
    <col min="13519" max="13520" width="4.28515625" customWidth="1"/>
    <col min="13521" max="13521" width="1.42578125" customWidth="1"/>
    <col min="13522" max="13523" width="4.28515625" customWidth="1"/>
    <col min="13524" max="13524" width="1.42578125" customWidth="1"/>
    <col min="13525" max="13525" width="4.28515625" customWidth="1"/>
    <col min="13526" max="13526" width="4.7109375" customWidth="1"/>
    <col min="13527" max="13527" width="1.42578125" customWidth="1"/>
    <col min="13528" max="13528" width="4.7109375" customWidth="1"/>
    <col min="13529" max="13529" width="6.7109375" bestFit="1" customWidth="1"/>
    <col min="13768" max="13768" width="4" customWidth="1"/>
    <col min="13769" max="13769" width="35.28515625" bestFit="1" customWidth="1"/>
    <col min="13770" max="13770" width="4.28515625" customWidth="1"/>
    <col min="13771" max="13771" width="1.42578125" customWidth="1"/>
    <col min="13772" max="13773" width="4.28515625" customWidth="1"/>
    <col min="13774" max="13774" width="1.42578125" customWidth="1"/>
    <col min="13775" max="13776" width="4.28515625" customWidth="1"/>
    <col min="13777" max="13777" width="1.42578125" customWidth="1"/>
    <col min="13778" max="13779" width="4.28515625" customWidth="1"/>
    <col min="13780" max="13780" width="1.42578125" customWidth="1"/>
    <col min="13781" max="13781" width="4.28515625" customWidth="1"/>
    <col min="13782" max="13782" width="4.7109375" customWidth="1"/>
    <col min="13783" max="13783" width="1.42578125" customWidth="1"/>
    <col min="13784" max="13784" width="4.7109375" customWidth="1"/>
    <col min="13785" max="13785" width="6.7109375" bestFit="1" customWidth="1"/>
    <col min="14024" max="14024" width="4" customWidth="1"/>
    <col min="14025" max="14025" width="35.28515625" bestFit="1" customWidth="1"/>
    <col min="14026" max="14026" width="4.28515625" customWidth="1"/>
    <col min="14027" max="14027" width="1.42578125" customWidth="1"/>
    <col min="14028" max="14029" width="4.28515625" customWidth="1"/>
    <col min="14030" max="14030" width="1.42578125" customWidth="1"/>
    <col min="14031" max="14032" width="4.28515625" customWidth="1"/>
    <col min="14033" max="14033" width="1.42578125" customWidth="1"/>
    <col min="14034" max="14035" width="4.28515625" customWidth="1"/>
    <col min="14036" max="14036" width="1.42578125" customWidth="1"/>
    <col min="14037" max="14037" width="4.28515625" customWidth="1"/>
    <col min="14038" max="14038" width="4.7109375" customWidth="1"/>
    <col min="14039" max="14039" width="1.42578125" customWidth="1"/>
    <col min="14040" max="14040" width="4.7109375" customWidth="1"/>
    <col min="14041" max="14041" width="6.7109375" bestFit="1" customWidth="1"/>
    <col min="14280" max="14280" width="4" customWidth="1"/>
    <col min="14281" max="14281" width="35.28515625" bestFit="1" customWidth="1"/>
    <col min="14282" max="14282" width="4.28515625" customWidth="1"/>
    <col min="14283" max="14283" width="1.42578125" customWidth="1"/>
    <col min="14284" max="14285" width="4.28515625" customWidth="1"/>
    <col min="14286" max="14286" width="1.42578125" customWidth="1"/>
    <col min="14287" max="14288" width="4.28515625" customWidth="1"/>
    <col min="14289" max="14289" width="1.42578125" customWidth="1"/>
    <col min="14290" max="14291" width="4.28515625" customWidth="1"/>
    <col min="14292" max="14292" width="1.42578125" customWidth="1"/>
    <col min="14293" max="14293" width="4.28515625" customWidth="1"/>
    <col min="14294" max="14294" width="4.7109375" customWidth="1"/>
    <col min="14295" max="14295" width="1.42578125" customWidth="1"/>
    <col min="14296" max="14296" width="4.7109375" customWidth="1"/>
    <col min="14297" max="14297" width="6.7109375" bestFit="1" customWidth="1"/>
    <col min="14536" max="14536" width="4" customWidth="1"/>
    <col min="14537" max="14537" width="35.28515625" bestFit="1" customWidth="1"/>
    <col min="14538" max="14538" width="4.28515625" customWidth="1"/>
    <col min="14539" max="14539" width="1.42578125" customWidth="1"/>
    <col min="14540" max="14541" width="4.28515625" customWidth="1"/>
    <col min="14542" max="14542" width="1.42578125" customWidth="1"/>
    <col min="14543" max="14544" width="4.28515625" customWidth="1"/>
    <col min="14545" max="14545" width="1.42578125" customWidth="1"/>
    <col min="14546" max="14547" width="4.28515625" customWidth="1"/>
    <col min="14548" max="14548" width="1.42578125" customWidth="1"/>
    <col min="14549" max="14549" width="4.28515625" customWidth="1"/>
    <col min="14550" max="14550" width="4.7109375" customWidth="1"/>
    <col min="14551" max="14551" width="1.42578125" customWidth="1"/>
    <col min="14552" max="14552" width="4.7109375" customWidth="1"/>
    <col min="14553" max="14553" width="6.7109375" bestFit="1" customWidth="1"/>
    <col min="14792" max="14792" width="4" customWidth="1"/>
    <col min="14793" max="14793" width="35.28515625" bestFit="1" customWidth="1"/>
    <col min="14794" max="14794" width="4.28515625" customWidth="1"/>
    <col min="14795" max="14795" width="1.42578125" customWidth="1"/>
    <col min="14796" max="14797" width="4.28515625" customWidth="1"/>
    <col min="14798" max="14798" width="1.42578125" customWidth="1"/>
    <col min="14799" max="14800" width="4.28515625" customWidth="1"/>
    <col min="14801" max="14801" width="1.42578125" customWidth="1"/>
    <col min="14802" max="14803" width="4.28515625" customWidth="1"/>
    <col min="14804" max="14804" width="1.42578125" customWidth="1"/>
    <col min="14805" max="14805" width="4.28515625" customWidth="1"/>
    <col min="14806" max="14806" width="4.7109375" customWidth="1"/>
    <col min="14807" max="14807" width="1.42578125" customWidth="1"/>
    <col min="14808" max="14808" width="4.7109375" customWidth="1"/>
    <col min="14809" max="14809" width="6.7109375" bestFit="1" customWidth="1"/>
    <col min="15048" max="15048" width="4" customWidth="1"/>
    <col min="15049" max="15049" width="35.28515625" bestFit="1" customWidth="1"/>
    <col min="15050" max="15050" width="4.28515625" customWidth="1"/>
    <col min="15051" max="15051" width="1.42578125" customWidth="1"/>
    <col min="15052" max="15053" width="4.28515625" customWidth="1"/>
    <col min="15054" max="15054" width="1.42578125" customWidth="1"/>
    <col min="15055" max="15056" width="4.28515625" customWidth="1"/>
    <col min="15057" max="15057" width="1.42578125" customWidth="1"/>
    <col min="15058" max="15059" width="4.28515625" customWidth="1"/>
    <col min="15060" max="15060" width="1.42578125" customWidth="1"/>
    <col min="15061" max="15061" width="4.28515625" customWidth="1"/>
    <col min="15062" max="15062" width="4.7109375" customWidth="1"/>
    <col min="15063" max="15063" width="1.42578125" customWidth="1"/>
    <col min="15064" max="15064" width="4.7109375" customWidth="1"/>
    <col min="15065" max="15065" width="6.7109375" bestFit="1" customWidth="1"/>
    <col min="15304" max="15304" width="4" customWidth="1"/>
    <col min="15305" max="15305" width="35.28515625" bestFit="1" customWidth="1"/>
    <col min="15306" max="15306" width="4.28515625" customWidth="1"/>
    <col min="15307" max="15307" width="1.42578125" customWidth="1"/>
    <col min="15308" max="15309" width="4.28515625" customWidth="1"/>
    <col min="15310" max="15310" width="1.42578125" customWidth="1"/>
    <col min="15311" max="15312" width="4.28515625" customWidth="1"/>
    <col min="15313" max="15313" width="1.42578125" customWidth="1"/>
    <col min="15314" max="15315" width="4.28515625" customWidth="1"/>
    <col min="15316" max="15316" width="1.42578125" customWidth="1"/>
    <col min="15317" max="15317" width="4.28515625" customWidth="1"/>
    <col min="15318" max="15318" width="4.7109375" customWidth="1"/>
    <col min="15319" max="15319" width="1.42578125" customWidth="1"/>
    <col min="15320" max="15320" width="4.7109375" customWidth="1"/>
    <col min="15321" max="15321" width="6.7109375" bestFit="1" customWidth="1"/>
    <col min="15560" max="15560" width="4" customWidth="1"/>
    <col min="15561" max="15561" width="35.28515625" bestFit="1" customWidth="1"/>
    <col min="15562" max="15562" width="4.28515625" customWidth="1"/>
    <col min="15563" max="15563" width="1.42578125" customWidth="1"/>
    <col min="15564" max="15565" width="4.28515625" customWidth="1"/>
    <col min="15566" max="15566" width="1.42578125" customWidth="1"/>
    <col min="15567" max="15568" width="4.28515625" customWidth="1"/>
    <col min="15569" max="15569" width="1.42578125" customWidth="1"/>
    <col min="15570" max="15571" width="4.28515625" customWidth="1"/>
    <col min="15572" max="15572" width="1.42578125" customWidth="1"/>
    <col min="15573" max="15573" width="4.28515625" customWidth="1"/>
    <col min="15574" max="15574" width="4.7109375" customWidth="1"/>
    <col min="15575" max="15575" width="1.42578125" customWidth="1"/>
    <col min="15576" max="15576" width="4.7109375" customWidth="1"/>
    <col min="15577" max="15577" width="6.7109375" bestFit="1" customWidth="1"/>
    <col min="15816" max="15816" width="4" customWidth="1"/>
    <col min="15817" max="15817" width="35.28515625" bestFit="1" customWidth="1"/>
    <col min="15818" max="15818" width="4.28515625" customWidth="1"/>
    <col min="15819" max="15819" width="1.42578125" customWidth="1"/>
    <col min="15820" max="15821" width="4.28515625" customWidth="1"/>
    <col min="15822" max="15822" width="1.42578125" customWidth="1"/>
    <col min="15823" max="15824" width="4.28515625" customWidth="1"/>
    <col min="15825" max="15825" width="1.42578125" customWidth="1"/>
    <col min="15826" max="15827" width="4.28515625" customWidth="1"/>
    <col min="15828" max="15828" width="1.42578125" customWidth="1"/>
    <col min="15829" max="15829" width="4.28515625" customWidth="1"/>
    <col min="15830" max="15830" width="4.7109375" customWidth="1"/>
    <col min="15831" max="15831" width="1.42578125" customWidth="1"/>
    <col min="15832" max="15832" width="4.7109375" customWidth="1"/>
    <col min="15833" max="15833" width="6.7109375" bestFit="1" customWidth="1"/>
    <col min="16072" max="16072" width="4" customWidth="1"/>
    <col min="16073" max="16073" width="35.28515625" bestFit="1" customWidth="1"/>
    <col min="16074" max="16074" width="4.28515625" customWidth="1"/>
    <col min="16075" max="16075" width="1.42578125" customWidth="1"/>
    <col min="16076" max="16077" width="4.28515625" customWidth="1"/>
    <col min="16078" max="16078" width="1.42578125" customWidth="1"/>
    <col min="16079" max="16080" width="4.28515625" customWidth="1"/>
    <col min="16081" max="16081" width="1.42578125" customWidth="1"/>
    <col min="16082" max="16083" width="4.28515625" customWidth="1"/>
    <col min="16084" max="16084" width="1.42578125" customWidth="1"/>
    <col min="16085" max="16085" width="4.28515625" customWidth="1"/>
    <col min="16086" max="16086" width="4.7109375" customWidth="1"/>
    <col min="16087" max="16087" width="1.42578125" customWidth="1"/>
    <col min="16088" max="16088" width="4.7109375" customWidth="1"/>
    <col min="16089" max="16089" width="6.7109375" bestFit="1" customWidth="1"/>
  </cols>
  <sheetData>
    <row r="1" spans="1:18" ht="15" customHeight="1" thickBot="1"/>
    <row r="2" spans="1:18" ht="14.45" customHeight="1">
      <c r="A2" s="378" t="str">
        <f>'Nasazení do skupin'!B2</f>
        <v>47. MČR mužů dvojice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79"/>
    </row>
    <row r="3" spans="1:18" ht="14.45" customHeight="1" thickBot="1">
      <c r="A3" s="275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7"/>
    </row>
    <row r="4" spans="1:18" ht="32.25" customHeight="1" thickBot="1">
      <c r="A4" s="380" t="s">
        <v>9</v>
      </c>
      <c r="B4" s="381"/>
      <c r="C4" s="382" t="str">
        <f>'Nasazení do skupin'!B3</f>
        <v>Karlovy Vary 1.7.2017</v>
      </c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4"/>
    </row>
    <row r="5" spans="1:18" ht="15" customHeight="1">
      <c r="A5" s="355"/>
      <c r="B5" s="356"/>
      <c r="C5" s="378">
        <v>1</v>
      </c>
      <c r="D5" s="362"/>
      <c r="E5" s="379"/>
      <c r="F5" s="378">
        <v>2</v>
      </c>
      <c r="G5" s="362"/>
      <c r="H5" s="379"/>
      <c r="I5" s="378">
        <v>3</v>
      </c>
      <c r="J5" s="362"/>
      <c r="K5" s="379"/>
      <c r="L5" s="378">
        <v>4</v>
      </c>
      <c r="M5" s="362"/>
      <c r="N5" s="379"/>
      <c r="O5" s="386" t="s">
        <v>1</v>
      </c>
      <c r="P5" s="387"/>
      <c r="Q5" s="388"/>
      <c r="R5" s="242" t="s">
        <v>2</v>
      </c>
    </row>
    <row r="6" spans="1:18" ht="15.75" customHeight="1" thickBot="1">
      <c r="A6" s="357"/>
      <c r="B6" s="358"/>
      <c r="C6" s="385"/>
      <c r="D6" s="333"/>
      <c r="E6" s="334"/>
      <c r="F6" s="275"/>
      <c r="G6" s="276"/>
      <c r="H6" s="277"/>
      <c r="I6" s="275"/>
      <c r="J6" s="276"/>
      <c r="K6" s="277"/>
      <c r="L6" s="275"/>
      <c r="M6" s="276"/>
      <c r="N6" s="277"/>
      <c r="O6" s="366" t="s">
        <v>3</v>
      </c>
      <c r="P6" s="367"/>
      <c r="Q6" s="368"/>
      <c r="R6" s="244" t="s">
        <v>4</v>
      </c>
    </row>
    <row r="7" spans="1:18" ht="15" customHeight="1">
      <c r="A7" s="401">
        <v>1</v>
      </c>
      <c r="B7" s="404" t="str">
        <f>'Nasazení do skupin'!B14</f>
        <v>SK Liapor - Witte Karlovy Vary z.s. "A"</v>
      </c>
      <c r="C7" s="405"/>
      <c r="D7" s="406"/>
      <c r="E7" s="407"/>
      <c r="F7" s="409">
        <f>O35</f>
        <v>2</v>
      </c>
      <c r="G7" s="409" t="s">
        <v>5</v>
      </c>
      <c r="H7" s="393">
        <f>Q35</f>
        <v>0</v>
      </c>
      <c r="I7" s="410">
        <f>Q29</f>
        <v>2</v>
      </c>
      <c r="J7" s="409" t="s">
        <v>5</v>
      </c>
      <c r="K7" s="393">
        <f>O29</f>
        <v>1</v>
      </c>
      <c r="L7" s="410">
        <f>O25</f>
        <v>2</v>
      </c>
      <c r="M7" s="409" t="s">
        <v>5</v>
      </c>
      <c r="N7" s="393">
        <f>Q25</f>
        <v>0</v>
      </c>
      <c r="O7" s="432">
        <f>F7+I7+L7</f>
        <v>6</v>
      </c>
      <c r="P7" s="412" t="s">
        <v>5</v>
      </c>
      <c r="Q7" s="434">
        <f>H7+K7+N7</f>
        <v>1</v>
      </c>
      <c r="R7" s="447">
        <v>6</v>
      </c>
    </row>
    <row r="8" spans="1:18" ht="15.75" customHeight="1" thickBot="1">
      <c r="A8" s="402"/>
      <c r="B8" s="330"/>
      <c r="C8" s="347"/>
      <c r="D8" s="348"/>
      <c r="E8" s="349"/>
      <c r="F8" s="392"/>
      <c r="G8" s="392"/>
      <c r="H8" s="394"/>
      <c r="I8" s="390"/>
      <c r="J8" s="392"/>
      <c r="K8" s="394"/>
      <c r="L8" s="390"/>
      <c r="M8" s="392"/>
      <c r="N8" s="394"/>
      <c r="O8" s="433"/>
      <c r="P8" s="413"/>
      <c r="Q8" s="435"/>
      <c r="R8" s="448"/>
    </row>
    <row r="9" spans="1:18" ht="15" customHeight="1">
      <c r="A9" s="402"/>
      <c r="B9" s="330"/>
      <c r="C9" s="347"/>
      <c r="D9" s="348"/>
      <c r="E9" s="349"/>
      <c r="F9" s="395">
        <f>O36</f>
        <v>20</v>
      </c>
      <c r="G9" s="395" t="s">
        <v>5</v>
      </c>
      <c r="H9" s="397">
        <f>Q36</f>
        <v>17</v>
      </c>
      <c r="I9" s="399">
        <f>Q30</f>
        <v>26</v>
      </c>
      <c r="J9" s="395" t="s">
        <v>5</v>
      </c>
      <c r="K9" s="397">
        <f>O30</f>
        <v>21</v>
      </c>
      <c r="L9" s="399">
        <f>O26</f>
        <v>20</v>
      </c>
      <c r="M9" s="395" t="s">
        <v>5</v>
      </c>
      <c r="N9" s="397">
        <f>Q26</f>
        <v>14</v>
      </c>
      <c r="O9" s="436">
        <f>F9+I9+L9</f>
        <v>66</v>
      </c>
      <c r="P9" s="438" t="s">
        <v>5</v>
      </c>
      <c r="Q9" s="440">
        <f>H9+K9+N9</f>
        <v>52</v>
      </c>
      <c r="R9" s="442" t="s">
        <v>44</v>
      </c>
    </row>
    <row r="10" spans="1:18" ht="15.75" customHeight="1" thickBot="1">
      <c r="A10" s="403"/>
      <c r="B10" s="331"/>
      <c r="C10" s="350"/>
      <c r="D10" s="351"/>
      <c r="E10" s="352"/>
      <c r="F10" s="395"/>
      <c r="G10" s="395"/>
      <c r="H10" s="397"/>
      <c r="I10" s="400"/>
      <c r="J10" s="396"/>
      <c r="K10" s="398"/>
      <c r="L10" s="400"/>
      <c r="M10" s="396"/>
      <c r="N10" s="398"/>
      <c r="O10" s="437"/>
      <c r="P10" s="439"/>
      <c r="Q10" s="441"/>
      <c r="R10" s="443"/>
    </row>
    <row r="11" spans="1:18" ht="15" customHeight="1">
      <c r="A11" s="401">
        <v>2</v>
      </c>
      <c r="B11" s="404" t="str">
        <f>'Nasazení do skupin'!B15</f>
        <v>TJ Spartak Čelákovice - oddíl nohejbalu "A"</v>
      </c>
      <c r="C11" s="389">
        <f>H7</f>
        <v>0</v>
      </c>
      <c r="D11" s="391" t="s">
        <v>5</v>
      </c>
      <c r="E11" s="391">
        <f>F7</f>
        <v>2</v>
      </c>
      <c r="F11" s="408" t="s">
        <v>41</v>
      </c>
      <c r="G11" s="406"/>
      <c r="H11" s="407"/>
      <c r="I11" s="409">
        <f>O27</f>
        <v>1</v>
      </c>
      <c r="J11" s="409" t="s">
        <v>5</v>
      </c>
      <c r="K11" s="393">
        <f>Q27</f>
        <v>2</v>
      </c>
      <c r="L11" s="410">
        <f>O31</f>
        <v>0</v>
      </c>
      <c r="M11" s="409" t="s">
        <v>5</v>
      </c>
      <c r="N11" s="393">
        <f>Q31</f>
        <v>2</v>
      </c>
      <c r="O11" s="432">
        <f>C11+I11+L11</f>
        <v>1</v>
      </c>
      <c r="P11" s="412" t="s">
        <v>5</v>
      </c>
      <c r="Q11" s="434">
        <f>E11+K11+N11</f>
        <v>6</v>
      </c>
      <c r="R11" s="447">
        <v>0</v>
      </c>
    </row>
    <row r="12" spans="1:18" ht="15.75" customHeight="1" thickBot="1">
      <c r="A12" s="402"/>
      <c r="B12" s="330"/>
      <c r="C12" s="390"/>
      <c r="D12" s="392"/>
      <c r="E12" s="392"/>
      <c r="F12" s="347"/>
      <c r="G12" s="348"/>
      <c r="H12" s="349"/>
      <c r="I12" s="392"/>
      <c r="J12" s="392"/>
      <c r="K12" s="394"/>
      <c r="L12" s="390"/>
      <c r="M12" s="392"/>
      <c r="N12" s="394"/>
      <c r="O12" s="433"/>
      <c r="P12" s="413"/>
      <c r="Q12" s="435"/>
      <c r="R12" s="448"/>
    </row>
    <row r="13" spans="1:18" ht="15" customHeight="1">
      <c r="A13" s="402"/>
      <c r="B13" s="330"/>
      <c r="C13" s="399">
        <f>H9</f>
        <v>17</v>
      </c>
      <c r="D13" s="395" t="s">
        <v>5</v>
      </c>
      <c r="E13" s="395">
        <f>F9</f>
        <v>20</v>
      </c>
      <c r="F13" s="347"/>
      <c r="G13" s="348"/>
      <c r="H13" s="349"/>
      <c r="I13" s="395">
        <f>O28</f>
        <v>26</v>
      </c>
      <c r="J13" s="395" t="s">
        <v>5</v>
      </c>
      <c r="K13" s="397">
        <f>Q28</f>
        <v>28</v>
      </c>
      <c r="L13" s="399">
        <f>O32</f>
        <v>8</v>
      </c>
      <c r="M13" s="395" t="s">
        <v>5</v>
      </c>
      <c r="N13" s="397">
        <f>Q32</f>
        <v>20</v>
      </c>
      <c r="O13" s="436">
        <f>C13+I13+L13</f>
        <v>51</v>
      </c>
      <c r="P13" s="438" t="s">
        <v>5</v>
      </c>
      <c r="Q13" s="440">
        <f>E13+K13+N13</f>
        <v>68</v>
      </c>
      <c r="R13" s="442" t="s">
        <v>188</v>
      </c>
    </row>
    <row r="14" spans="1:18" ht="15.75" customHeight="1" thickBot="1">
      <c r="A14" s="403"/>
      <c r="B14" s="331"/>
      <c r="C14" s="400"/>
      <c r="D14" s="396"/>
      <c r="E14" s="396"/>
      <c r="F14" s="350"/>
      <c r="G14" s="351"/>
      <c r="H14" s="352"/>
      <c r="I14" s="395"/>
      <c r="J14" s="395"/>
      <c r="K14" s="397"/>
      <c r="L14" s="400"/>
      <c r="M14" s="396"/>
      <c r="N14" s="398"/>
      <c r="O14" s="437"/>
      <c r="P14" s="439"/>
      <c r="Q14" s="441"/>
      <c r="R14" s="443"/>
    </row>
    <row r="15" spans="1:18" ht="15" customHeight="1">
      <c r="A15" s="401">
        <v>3</v>
      </c>
      <c r="B15" s="404" t="str">
        <f>'Nasazení do skupin'!B16</f>
        <v>TJ SLAVOJ Český Brod "A"</v>
      </c>
      <c r="C15" s="410">
        <f>K7</f>
        <v>1</v>
      </c>
      <c r="D15" s="409" t="s">
        <v>5</v>
      </c>
      <c r="E15" s="393">
        <f>I7</f>
        <v>2</v>
      </c>
      <c r="F15" s="389">
        <f>K11</f>
        <v>2</v>
      </c>
      <c r="G15" s="391" t="s">
        <v>5</v>
      </c>
      <c r="H15" s="391">
        <f>I11</f>
        <v>1</v>
      </c>
      <c r="I15" s="414"/>
      <c r="J15" s="415"/>
      <c r="K15" s="416"/>
      <c r="L15" s="427">
        <f>Q33</f>
        <v>2</v>
      </c>
      <c r="M15" s="427" t="s">
        <v>5</v>
      </c>
      <c r="N15" s="429">
        <f>O33</f>
        <v>1</v>
      </c>
      <c r="O15" s="432">
        <f>C15+F15+L15</f>
        <v>5</v>
      </c>
      <c r="P15" s="412" t="s">
        <v>5</v>
      </c>
      <c r="Q15" s="434">
        <f>E15+H15+N15</f>
        <v>4</v>
      </c>
      <c r="R15" s="447">
        <v>4</v>
      </c>
    </row>
    <row r="16" spans="1:18" ht="15.75" customHeight="1" thickBot="1">
      <c r="A16" s="402"/>
      <c r="B16" s="330"/>
      <c r="C16" s="390"/>
      <c r="D16" s="392"/>
      <c r="E16" s="394"/>
      <c r="F16" s="390"/>
      <c r="G16" s="392"/>
      <c r="H16" s="392"/>
      <c r="I16" s="417"/>
      <c r="J16" s="418"/>
      <c r="K16" s="419"/>
      <c r="L16" s="428"/>
      <c r="M16" s="428"/>
      <c r="N16" s="430"/>
      <c r="O16" s="433"/>
      <c r="P16" s="413"/>
      <c r="Q16" s="435"/>
      <c r="R16" s="448"/>
    </row>
    <row r="17" spans="1:18" ht="15" customHeight="1">
      <c r="A17" s="402"/>
      <c r="B17" s="330"/>
      <c r="C17" s="399">
        <f>K9</f>
        <v>21</v>
      </c>
      <c r="D17" s="395" t="s">
        <v>5</v>
      </c>
      <c r="E17" s="397">
        <f>I9</f>
        <v>26</v>
      </c>
      <c r="F17" s="399">
        <f>K13</f>
        <v>28</v>
      </c>
      <c r="G17" s="395" t="s">
        <v>5</v>
      </c>
      <c r="H17" s="395">
        <f>I13</f>
        <v>26</v>
      </c>
      <c r="I17" s="417"/>
      <c r="J17" s="418"/>
      <c r="K17" s="419"/>
      <c r="L17" s="423">
        <f>Q34</f>
        <v>27</v>
      </c>
      <c r="M17" s="423" t="s">
        <v>5</v>
      </c>
      <c r="N17" s="425">
        <f>O34</f>
        <v>23</v>
      </c>
      <c r="O17" s="436">
        <f>C17+F17+L17</f>
        <v>76</v>
      </c>
      <c r="P17" s="438" t="s">
        <v>5</v>
      </c>
      <c r="Q17" s="440">
        <f>E17+H17+N17</f>
        <v>75</v>
      </c>
      <c r="R17" s="442" t="s">
        <v>45</v>
      </c>
    </row>
    <row r="18" spans="1:18" ht="15.75" customHeight="1" thickBot="1">
      <c r="A18" s="403"/>
      <c r="B18" s="331"/>
      <c r="C18" s="400"/>
      <c r="D18" s="396"/>
      <c r="E18" s="398"/>
      <c r="F18" s="400"/>
      <c r="G18" s="396"/>
      <c r="H18" s="396"/>
      <c r="I18" s="420"/>
      <c r="J18" s="421"/>
      <c r="K18" s="422"/>
      <c r="L18" s="424"/>
      <c r="M18" s="424"/>
      <c r="N18" s="426"/>
      <c r="O18" s="437"/>
      <c r="P18" s="439"/>
      <c r="Q18" s="441"/>
      <c r="R18" s="443"/>
    </row>
    <row r="19" spans="1:18" ht="15" customHeight="1">
      <c r="A19" s="401">
        <v>4</v>
      </c>
      <c r="B19" s="404" t="str">
        <f>'Nasazení do skupin'!B17</f>
        <v>Sportovní klub Nohejbal Žatec "B"</v>
      </c>
      <c r="C19" s="410">
        <f>N7</f>
        <v>0</v>
      </c>
      <c r="D19" s="409" t="s">
        <v>5</v>
      </c>
      <c r="E19" s="393">
        <f>L7</f>
        <v>2</v>
      </c>
      <c r="F19" s="410">
        <f>N11</f>
        <v>2</v>
      </c>
      <c r="G19" s="409" t="s">
        <v>5</v>
      </c>
      <c r="H19" s="393">
        <f>L11</f>
        <v>0</v>
      </c>
      <c r="I19" s="389">
        <f>N15</f>
        <v>1</v>
      </c>
      <c r="J19" s="391" t="s">
        <v>5</v>
      </c>
      <c r="K19" s="391">
        <f>L15</f>
        <v>2</v>
      </c>
      <c r="L19" s="414">
        <v>2017</v>
      </c>
      <c r="M19" s="415"/>
      <c r="N19" s="416"/>
      <c r="O19" s="412">
        <f>C19+F19+I19</f>
        <v>3</v>
      </c>
      <c r="P19" s="412" t="s">
        <v>5</v>
      </c>
      <c r="Q19" s="434">
        <f>E19+H19+K19</f>
        <v>4</v>
      </c>
      <c r="R19" s="447">
        <v>2</v>
      </c>
    </row>
    <row r="20" spans="1:18" ht="15.75" customHeight="1" thickBot="1">
      <c r="A20" s="402"/>
      <c r="B20" s="330"/>
      <c r="C20" s="390"/>
      <c r="D20" s="392"/>
      <c r="E20" s="394"/>
      <c r="F20" s="390"/>
      <c r="G20" s="392"/>
      <c r="H20" s="394"/>
      <c r="I20" s="390"/>
      <c r="J20" s="392"/>
      <c r="K20" s="392"/>
      <c r="L20" s="417"/>
      <c r="M20" s="418"/>
      <c r="N20" s="419"/>
      <c r="O20" s="413"/>
      <c r="P20" s="413"/>
      <c r="Q20" s="435"/>
      <c r="R20" s="448"/>
    </row>
    <row r="21" spans="1:18">
      <c r="A21" s="402"/>
      <c r="B21" s="330"/>
      <c r="C21" s="399">
        <f>N9</f>
        <v>14</v>
      </c>
      <c r="D21" s="395" t="s">
        <v>5</v>
      </c>
      <c r="E21" s="397">
        <f>L9</f>
        <v>20</v>
      </c>
      <c r="F21" s="399">
        <f>N13</f>
        <v>20</v>
      </c>
      <c r="G21" s="395" t="s">
        <v>5</v>
      </c>
      <c r="H21" s="397">
        <f>L13</f>
        <v>8</v>
      </c>
      <c r="I21" s="399">
        <f>N17</f>
        <v>23</v>
      </c>
      <c r="J21" s="395" t="s">
        <v>5</v>
      </c>
      <c r="K21" s="395">
        <f>L17</f>
        <v>27</v>
      </c>
      <c r="L21" s="417"/>
      <c r="M21" s="418"/>
      <c r="N21" s="419"/>
      <c r="O21" s="444">
        <f>C21+F21+I21</f>
        <v>57</v>
      </c>
      <c r="P21" s="438" t="s">
        <v>5</v>
      </c>
      <c r="Q21" s="440">
        <f>E21+H21+K21</f>
        <v>55</v>
      </c>
      <c r="R21" s="442" t="s">
        <v>46</v>
      </c>
    </row>
    <row r="22" spans="1:18" ht="24.95" customHeight="1" thickBot="1">
      <c r="A22" s="403"/>
      <c r="B22" s="331"/>
      <c r="C22" s="400"/>
      <c r="D22" s="396"/>
      <c r="E22" s="398"/>
      <c r="F22" s="400"/>
      <c r="G22" s="396"/>
      <c r="H22" s="398"/>
      <c r="I22" s="400"/>
      <c r="J22" s="396"/>
      <c r="K22" s="396"/>
      <c r="L22" s="420"/>
      <c r="M22" s="421"/>
      <c r="N22" s="422"/>
      <c r="O22" s="445"/>
      <c r="P22" s="439"/>
      <c r="Q22" s="441"/>
      <c r="R22" s="443"/>
    </row>
    <row r="23" spans="1:18" ht="15" customHeight="1">
      <c r="A23"/>
      <c r="R23" s="250"/>
    </row>
    <row r="24" spans="1:18" ht="24.95" customHeight="1">
      <c r="A24" s="431" t="s">
        <v>12</v>
      </c>
      <c r="B24" s="431"/>
      <c r="C24" s="431"/>
      <c r="D24" s="431"/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1"/>
      <c r="R24" s="431"/>
    </row>
    <row r="25" spans="1:18" ht="15" customHeight="1">
      <c r="A25" s="446">
        <v>1</v>
      </c>
      <c r="B25" s="411" t="str">
        <f>B7</f>
        <v>SK Liapor - Witte Karlovy Vary z.s. "A"</v>
      </c>
      <c r="C25" s="411"/>
      <c r="D25" s="411" t="s">
        <v>5</v>
      </c>
      <c r="E25" s="411" t="str">
        <f>B19</f>
        <v>Sportovní klub Nohejbal Žatec "B"</v>
      </c>
      <c r="F25" s="411"/>
      <c r="G25" s="411"/>
      <c r="H25" s="411"/>
      <c r="I25" s="411"/>
      <c r="J25" s="411"/>
      <c r="K25" s="411"/>
      <c r="L25" s="411"/>
      <c r="M25" s="411"/>
      <c r="N25" s="411"/>
      <c r="O25" s="245">
        <v>2</v>
      </c>
      <c r="P25" s="245" t="s">
        <v>5</v>
      </c>
      <c r="Q25" s="245">
        <v>0</v>
      </c>
      <c r="R25" s="7" t="s">
        <v>11</v>
      </c>
    </row>
    <row r="26" spans="1:18" ht="15" customHeight="1">
      <c r="A26" s="446"/>
      <c r="B26" s="411"/>
      <c r="C26" s="411"/>
      <c r="D26" s="411"/>
      <c r="E26" s="411"/>
      <c r="F26" s="411"/>
      <c r="G26" s="411"/>
      <c r="H26" s="411"/>
      <c r="I26" s="411"/>
      <c r="J26" s="411"/>
      <c r="K26" s="411"/>
      <c r="L26" s="411"/>
      <c r="M26" s="411"/>
      <c r="N26" s="411"/>
      <c r="O26" s="246">
        <v>20</v>
      </c>
      <c r="P26" s="245" t="s">
        <v>5</v>
      </c>
      <c r="Q26" s="246">
        <v>14</v>
      </c>
      <c r="R26" s="7" t="s">
        <v>10</v>
      </c>
    </row>
    <row r="27" spans="1:18" ht="15" customHeight="1">
      <c r="A27" s="446">
        <v>2</v>
      </c>
      <c r="B27" s="411" t="str">
        <f>B11</f>
        <v>TJ Spartak Čelákovice - oddíl nohejbalu "A"</v>
      </c>
      <c r="C27" s="411"/>
      <c r="D27" s="411" t="s">
        <v>5</v>
      </c>
      <c r="E27" s="411" t="str">
        <f>B15</f>
        <v>TJ SLAVOJ Český Brod "A"</v>
      </c>
      <c r="F27" s="411"/>
      <c r="G27" s="411"/>
      <c r="H27" s="411"/>
      <c r="I27" s="411"/>
      <c r="J27" s="411"/>
      <c r="K27" s="411"/>
      <c r="L27" s="411"/>
      <c r="M27" s="411"/>
      <c r="N27" s="411"/>
      <c r="O27" s="245">
        <v>1</v>
      </c>
      <c r="P27" s="245" t="s">
        <v>5</v>
      </c>
      <c r="Q27" s="245">
        <v>2</v>
      </c>
      <c r="R27" s="7" t="s">
        <v>11</v>
      </c>
    </row>
    <row r="28" spans="1:18" ht="15" customHeight="1">
      <c r="A28" s="446"/>
      <c r="B28" s="411"/>
      <c r="C28" s="411"/>
      <c r="D28" s="411"/>
      <c r="E28" s="411"/>
      <c r="F28" s="411"/>
      <c r="G28" s="411"/>
      <c r="H28" s="411"/>
      <c r="I28" s="411"/>
      <c r="J28" s="411"/>
      <c r="K28" s="411"/>
      <c r="L28" s="411"/>
      <c r="M28" s="411"/>
      <c r="N28" s="411"/>
      <c r="O28" s="246">
        <v>26</v>
      </c>
      <c r="P28" s="245" t="s">
        <v>5</v>
      </c>
      <c r="Q28" s="246">
        <v>28</v>
      </c>
      <c r="R28" s="7" t="s">
        <v>10</v>
      </c>
    </row>
    <row r="29" spans="1:18" ht="15" customHeight="1">
      <c r="A29" s="446">
        <v>3</v>
      </c>
      <c r="B29" s="411" t="str">
        <f>B15</f>
        <v>TJ SLAVOJ Český Brod "A"</v>
      </c>
      <c r="C29" s="411"/>
      <c r="D29" s="411" t="s">
        <v>5</v>
      </c>
      <c r="E29" s="411" t="str">
        <f>B7</f>
        <v>SK Liapor - Witte Karlovy Vary z.s. "A"</v>
      </c>
      <c r="F29" s="411"/>
      <c r="G29" s="411"/>
      <c r="H29" s="411"/>
      <c r="I29" s="411"/>
      <c r="J29" s="411"/>
      <c r="K29" s="411"/>
      <c r="L29" s="411"/>
      <c r="M29" s="411"/>
      <c r="N29" s="411"/>
      <c r="O29" s="245">
        <v>1</v>
      </c>
      <c r="P29" s="245" t="s">
        <v>5</v>
      </c>
      <c r="Q29" s="245">
        <v>2</v>
      </c>
      <c r="R29" s="7" t="s">
        <v>11</v>
      </c>
    </row>
    <row r="30" spans="1:18" ht="15" customHeight="1">
      <c r="A30" s="446"/>
      <c r="B30" s="411"/>
      <c r="C30" s="411"/>
      <c r="D30" s="411"/>
      <c r="E30" s="411"/>
      <c r="F30" s="411"/>
      <c r="G30" s="411"/>
      <c r="H30" s="411"/>
      <c r="I30" s="411"/>
      <c r="J30" s="411"/>
      <c r="K30" s="411"/>
      <c r="L30" s="411"/>
      <c r="M30" s="411"/>
      <c r="N30" s="411"/>
      <c r="O30" s="246">
        <v>21</v>
      </c>
      <c r="P30" s="245" t="s">
        <v>5</v>
      </c>
      <c r="Q30" s="246">
        <v>26</v>
      </c>
      <c r="R30" s="7" t="s">
        <v>10</v>
      </c>
    </row>
    <row r="31" spans="1:18" ht="15" customHeight="1">
      <c r="A31" s="446">
        <v>4</v>
      </c>
      <c r="B31" s="411" t="str">
        <f>B11</f>
        <v>TJ Spartak Čelákovice - oddíl nohejbalu "A"</v>
      </c>
      <c r="C31" s="411"/>
      <c r="D31" s="411" t="s">
        <v>5</v>
      </c>
      <c r="E31" s="411" t="str">
        <f>B19</f>
        <v>Sportovní klub Nohejbal Žatec "B"</v>
      </c>
      <c r="F31" s="411"/>
      <c r="G31" s="411"/>
      <c r="H31" s="411"/>
      <c r="I31" s="411"/>
      <c r="J31" s="411"/>
      <c r="K31" s="411"/>
      <c r="L31" s="411"/>
      <c r="M31" s="411"/>
      <c r="N31" s="411"/>
      <c r="O31" s="245">
        <v>0</v>
      </c>
      <c r="P31" s="245" t="s">
        <v>5</v>
      </c>
      <c r="Q31" s="245">
        <v>2</v>
      </c>
      <c r="R31" s="7" t="s">
        <v>11</v>
      </c>
    </row>
    <row r="32" spans="1:18" ht="15" customHeight="1">
      <c r="A32" s="446"/>
      <c r="B32" s="411"/>
      <c r="C32" s="411"/>
      <c r="D32" s="411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246">
        <v>8</v>
      </c>
      <c r="P32" s="245" t="s">
        <v>5</v>
      </c>
      <c r="Q32" s="246">
        <v>20</v>
      </c>
      <c r="R32" s="7" t="s">
        <v>10</v>
      </c>
    </row>
    <row r="33" spans="1:18" ht="15" customHeight="1">
      <c r="A33" s="446">
        <v>5</v>
      </c>
      <c r="B33" s="411" t="str">
        <f>B19</f>
        <v>Sportovní klub Nohejbal Žatec "B"</v>
      </c>
      <c r="C33" s="411"/>
      <c r="D33" s="411" t="s">
        <v>5</v>
      </c>
      <c r="E33" s="411" t="str">
        <f>B15</f>
        <v>TJ SLAVOJ Český Brod "A"</v>
      </c>
      <c r="F33" s="411"/>
      <c r="G33" s="411"/>
      <c r="H33" s="411"/>
      <c r="I33" s="411"/>
      <c r="J33" s="411"/>
      <c r="K33" s="411"/>
      <c r="L33" s="411"/>
      <c r="M33" s="411"/>
      <c r="N33" s="411"/>
      <c r="O33" s="245">
        <v>1</v>
      </c>
      <c r="P33" s="245" t="s">
        <v>5</v>
      </c>
      <c r="Q33" s="245">
        <v>2</v>
      </c>
      <c r="R33" s="7" t="s">
        <v>11</v>
      </c>
    </row>
    <row r="34" spans="1:18" ht="15" customHeight="1">
      <c r="A34" s="446"/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  <c r="N34" s="411"/>
      <c r="O34" s="246">
        <v>23</v>
      </c>
      <c r="P34" s="245" t="s">
        <v>5</v>
      </c>
      <c r="Q34" s="246">
        <v>27</v>
      </c>
      <c r="R34" s="7" t="s">
        <v>10</v>
      </c>
    </row>
    <row r="35" spans="1:18" ht="15.6" customHeight="1">
      <c r="A35" s="446">
        <v>6</v>
      </c>
      <c r="B35" s="411" t="str">
        <f>B7</f>
        <v>SK Liapor - Witte Karlovy Vary z.s. "A"</v>
      </c>
      <c r="C35" s="411"/>
      <c r="D35" s="411" t="s">
        <v>5</v>
      </c>
      <c r="E35" s="411" t="str">
        <f>B11</f>
        <v>TJ Spartak Čelákovice - oddíl nohejbalu "A"</v>
      </c>
      <c r="F35" s="411"/>
      <c r="G35" s="411"/>
      <c r="H35" s="411"/>
      <c r="I35" s="411"/>
      <c r="J35" s="411"/>
      <c r="K35" s="411"/>
      <c r="L35" s="411"/>
      <c r="M35" s="411"/>
      <c r="N35" s="411"/>
      <c r="O35" s="245">
        <v>2</v>
      </c>
      <c r="P35" s="245" t="s">
        <v>5</v>
      </c>
      <c r="Q35" s="245">
        <v>0</v>
      </c>
      <c r="R35" s="7" t="s">
        <v>11</v>
      </c>
    </row>
    <row r="36" spans="1:18" ht="15.6" customHeight="1">
      <c r="A36" s="446"/>
      <c r="B36" s="411"/>
      <c r="C36" s="411"/>
      <c r="D36" s="411"/>
      <c r="E36" s="411"/>
      <c r="F36" s="411"/>
      <c r="G36" s="411"/>
      <c r="H36" s="411"/>
      <c r="I36" s="411"/>
      <c r="J36" s="411"/>
      <c r="K36" s="411"/>
      <c r="L36" s="411"/>
      <c r="M36" s="411"/>
      <c r="N36" s="411"/>
      <c r="O36" s="246">
        <v>20</v>
      </c>
      <c r="P36" s="245" t="s">
        <v>5</v>
      </c>
      <c r="Q36" s="246">
        <v>17</v>
      </c>
      <c r="R36" s="7" t="s">
        <v>10</v>
      </c>
    </row>
    <row r="47" spans="1:18" ht="15" customHeight="1"/>
    <row r="51" ht="14.45" customHeight="1"/>
    <row r="52" ht="14.45" customHeight="1"/>
    <row r="71" ht="14.45" customHeight="1"/>
    <row r="72" ht="14.45" customHeight="1"/>
  </sheetData>
  <mergeCells count="150">
    <mergeCell ref="A2:R3"/>
    <mergeCell ref="C4:R4"/>
    <mergeCell ref="O5:Q5"/>
    <mergeCell ref="O6:Q6"/>
    <mergeCell ref="A24:R24"/>
    <mergeCell ref="A25:A26"/>
    <mergeCell ref="B25:C26"/>
    <mergeCell ref="E25:N26"/>
    <mergeCell ref="A27:A28"/>
    <mergeCell ref="B27:C28"/>
    <mergeCell ref="D27:D28"/>
    <mergeCell ref="E27:N28"/>
    <mergeCell ref="A4:B6"/>
    <mergeCell ref="Q19:Q20"/>
    <mergeCell ref="R19:R20"/>
    <mergeCell ref="R21:R22"/>
    <mergeCell ref="R17:R18"/>
    <mergeCell ref="I15:K18"/>
    <mergeCell ref="P13:P14"/>
    <mergeCell ref="H19:H20"/>
    <mergeCell ref="Q21:Q22"/>
    <mergeCell ref="O21:O22"/>
    <mergeCell ref="P21:P22"/>
    <mergeCell ref="K19:K20"/>
    <mergeCell ref="A35:A36"/>
    <mergeCell ref="B35:C36"/>
    <mergeCell ref="D35:D36"/>
    <mergeCell ref="E35:N36"/>
    <mergeCell ref="A33:A34"/>
    <mergeCell ref="B33:C34"/>
    <mergeCell ref="D33:D34"/>
    <mergeCell ref="E33:N34"/>
    <mergeCell ref="A31:A32"/>
    <mergeCell ref="B31:C32"/>
    <mergeCell ref="D31:D32"/>
    <mergeCell ref="E31:N32"/>
    <mergeCell ref="A29:A30"/>
    <mergeCell ref="B29:C30"/>
    <mergeCell ref="D29:D30"/>
    <mergeCell ref="D25:D26"/>
    <mergeCell ref="R7:R8"/>
    <mergeCell ref="M9:M10"/>
    <mergeCell ref="N9:N10"/>
    <mergeCell ref="R9:R10"/>
    <mergeCell ref="P9:P10"/>
    <mergeCell ref="Q9:Q10"/>
    <mergeCell ref="C7:E10"/>
    <mergeCell ref="I7:I8"/>
    <mergeCell ref="J7:J8"/>
    <mergeCell ref="K7:K8"/>
    <mergeCell ref="L7:L8"/>
    <mergeCell ref="M7:M8"/>
    <mergeCell ref="A19:A22"/>
    <mergeCell ref="C19:C20"/>
    <mergeCell ref="D19:D20"/>
    <mergeCell ref="E19:E20"/>
    <mergeCell ref="F19:F20"/>
    <mergeCell ref="O19:O20"/>
    <mergeCell ref="P19:P20"/>
    <mergeCell ref="R11:R12"/>
    <mergeCell ref="I21:I22"/>
    <mergeCell ref="J21:J22"/>
    <mergeCell ref="K21:K22"/>
    <mergeCell ref="R13:R14"/>
    <mergeCell ref="A15:A18"/>
    <mergeCell ref="E29:N30"/>
    <mergeCell ref="C21:C22"/>
    <mergeCell ref="D21:D22"/>
    <mergeCell ref="E21:E22"/>
    <mergeCell ref="F21:F22"/>
    <mergeCell ref="G21:G22"/>
    <mergeCell ref="H21:H22"/>
    <mergeCell ref="L19:N22"/>
    <mergeCell ref="I19:I20"/>
    <mergeCell ref="J19:J20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O17:O18"/>
    <mergeCell ref="P17:P18"/>
    <mergeCell ref="Q17:Q18"/>
    <mergeCell ref="H7:H8"/>
    <mergeCell ref="F9:F10"/>
    <mergeCell ref="G9:G10"/>
    <mergeCell ref="H9:H10"/>
    <mergeCell ref="I9:I10"/>
    <mergeCell ref="O7:O8"/>
    <mergeCell ref="C15:C16"/>
    <mergeCell ref="D15:D16"/>
    <mergeCell ref="E15:E16"/>
    <mergeCell ref="F15:F16"/>
    <mergeCell ref="O15:O16"/>
    <mergeCell ref="P7:P8"/>
    <mergeCell ref="O9:O10"/>
    <mergeCell ref="L9:L10"/>
    <mergeCell ref="Q13:Q14"/>
    <mergeCell ref="Q11:Q12"/>
    <mergeCell ref="G15:G16"/>
    <mergeCell ref="H15:H16"/>
    <mergeCell ref="L15:L16"/>
    <mergeCell ref="M15:M16"/>
    <mergeCell ref="A7:A10"/>
    <mergeCell ref="B7:B10"/>
    <mergeCell ref="A11:A14"/>
    <mergeCell ref="Q7:Q8"/>
    <mergeCell ref="J11:J12"/>
    <mergeCell ref="K11:K12"/>
    <mergeCell ref="L11:L12"/>
    <mergeCell ref="M11:M12"/>
    <mergeCell ref="N11:N12"/>
    <mergeCell ref="O11:O12"/>
    <mergeCell ref="P11:P12"/>
    <mergeCell ref="J9:J10"/>
    <mergeCell ref="K9:K10"/>
    <mergeCell ref="B11:B14"/>
    <mergeCell ref="N13:N14"/>
    <mergeCell ref="O13:O14"/>
    <mergeCell ref="N7:N8"/>
    <mergeCell ref="F7:F8"/>
    <mergeCell ref="G7:G8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C13:C14"/>
    <mergeCell ref="D13:D14"/>
    <mergeCell ref="E13:E14"/>
    <mergeCell ref="I13:I14"/>
    <mergeCell ref="J13:J14"/>
    <mergeCell ref="K13:K14"/>
    <mergeCell ref="L13:L14"/>
    <mergeCell ref="M13:M14"/>
    <mergeCell ref="F11:H14"/>
    <mergeCell ref="I11:I12"/>
    <mergeCell ref="G19:G20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8</vt:i4>
      </vt:variant>
    </vt:vector>
  </HeadingPairs>
  <TitlesOfParts>
    <vt:vector size="22" baseType="lpstr">
      <vt:lpstr>Přihlášky M2</vt:lpstr>
      <vt:lpstr>Prezence 1.7.</vt:lpstr>
      <vt:lpstr>Nasazení do skupin</vt:lpstr>
      <vt:lpstr>sk A</vt:lpstr>
      <vt:lpstr>A - výsledky</vt:lpstr>
      <vt:lpstr>sk B</vt:lpstr>
      <vt:lpstr>B - výsledky</vt:lpstr>
      <vt:lpstr>sk C</vt:lpstr>
      <vt:lpstr>C - výsledky</vt:lpstr>
      <vt:lpstr>sk D</vt:lpstr>
      <vt:lpstr>D - výsledky</vt:lpstr>
      <vt:lpstr>Zápasy</vt:lpstr>
      <vt:lpstr>KO</vt:lpstr>
      <vt:lpstr>Zápisy</vt:lpstr>
      <vt:lpstr>'B - výsledky'!Oblast_tisku</vt:lpstr>
      <vt:lpstr>'C - výsledky'!Oblast_tisku</vt:lpstr>
      <vt:lpstr>'D - výsledky'!Oblast_tisku</vt:lpstr>
      <vt:lpstr>'sk A'!Oblast_tisku</vt:lpstr>
      <vt:lpstr>'sk B'!Oblast_tisku</vt:lpstr>
      <vt:lpstr>'sk C'!Oblast_tisku</vt:lpstr>
      <vt:lpstr>'sk D'!Oblast_tisku</vt:lpstr>
      <vt:lpstr>Zápisy!Oblast_tisku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Jirka</cp:lastModifiedBy>
  <cp:lastPrinted>2017-07-01T12:47:28Z</cp:lastPrinted>
  <dcterms:created xsi:type="dcterms:W3CDTF">2014-08-25T11:10:33Z</dcterms:created>
  <dcterms:modified xsi:type="dcterms:W3CDTF">2017-07-02T10:38:36Z</dcterms:modified>
</cp:coreProperties>
</file>